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30" documentId="120_S{2AC9BD13-BADA-5192-A53E-5A8FF88502F6}" xr6:coauthVersionLast="47" xr6:coauthVersionMax="47" xr10:uidLastSave="{11C51D20-CD3B-4F45-86EE-5BAC3936678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<sst xmlns="http://schemas.openxmlformats.org/spreadsheetml/2006/main" count="181528" uniqueCount="39142">
  <si>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</si>
  <si>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</si>
  <si>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</si>
  <si>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</si>
  <si>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</si>
  <si>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</si>
  <si>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</si>
  <si>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</si>
  <si>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</si>
  <si>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</si>
  <si>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</si>
  <si>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</si>
  <si>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</si>
  <si>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</si>
  <si>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</si>
  <si>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</si>
  <si>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</si>
  <si>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</si>
  <si>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</si>
  <si>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</si>
  <si>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</si>
  <si>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</si>
  <si>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</si>
  <si>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</si>
  <si>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</si>
  <si>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</si>
  <si>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</si>
  <si>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</si>
  <si>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</si>
  <si>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</si>
  <si>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</si>
  <si>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</si>
  <si>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</si>
  <si>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</si>
  <si>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</si>
  <si>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</si>
  <si>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</si>
  <si>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</si>
  <si>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</si>
  <si>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</si>
  <si>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</si>
  <si>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</si>
  <si>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</si>
  <si>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</si>
  <si>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</si>
  <si>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</si>
  <si>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</si>
  <si>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</si>
  <si>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</si>
  <si>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</si>
  <si>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</si>
  <si>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</si>
  <si>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</si>
  <si>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</si>
  <si>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</si>
  <si>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</si>
  <si>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</si>
  <si>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</si>
  <si>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</si>
  <si>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</si>
  <si>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</si>
  <si>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</si>
  <si>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</si>
  <si>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</si>
  <si>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</si>
  <si>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</si>
  <si>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</si>
  <si>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</si>
  <si>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</si>
  <si>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</si>
  <si>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</si>
  <si>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</si>
  <si>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</si>
  <si>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</si>
  <si>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</si>
  <si>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</si>
  <si>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</si>
  <si>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</si>
  <si>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</si>
  <si>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</si>
  <si>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</si>
  <si>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</si>
  <si>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</si>
  <si>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</si>
  <si>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</si>
  <si>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</si>
  <si>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</si>
  <si>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</si>
  <si>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</si>
  <si>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</si>
  <si>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</si>
  <si>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</si>
  <si>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</si>
  <si>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</si>
  <si>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</si>
  <si>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</si>
  <si>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</si>
  <si>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</si>
  <si>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</si>
  <si>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</si>
  <si>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</si>
  <si>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</si>
  <si>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</si>
  <si>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</si>
  <si>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</si>
  <si>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</si>
  <si>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</si>
  <si>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</si>
  <si>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</si>
  <si>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</si>
  <si>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</si>
  <si>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</si>
  <si>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</si>
  <si>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</si>
  <si>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</si>
  <si>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</si>
  <si>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</si>
  <si>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</si>
  <si>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</si>
  <si>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</si>
  <si>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</si>
  <si>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</si>
  <si>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</si>
  <si>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</si>
  <si>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</si>
  <si>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</si>
  <si>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</si>
  <si>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</si>
  <si>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</si>
  <si>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</si>
  <si>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</si>
  <si>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</si>
  <si>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</si>
  <si>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</si>
  <si>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</si>
  <si>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</si>
  <si>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</si>
  <si>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</si>
  <si>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</si>
  <si>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</si>
  <si>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</si>
  <si>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</si>
  <si>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</si>
  <si>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</si>
  <si>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</si>
  <si>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</si>
  <si>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</si>
  <si>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</si>
  <si>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</si>
  <si>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</si>
  <si>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</si>
  <si>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</si>
  <si>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</si>
  <si>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</si>
  <si>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</si>
  <si>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</si>
  <si>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</si>
  <si>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</si>
  <si>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</si>
  <si>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</si>
  <si>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</si>
  <si>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</si>
  <si>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</si>
  <si>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</si>
  <si>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</si>
  <si>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</si>
  <si>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</si>
  <si>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</si>
  <si>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</si>
  <si>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</si>
  <si>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</si>
  <si>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</si>
  <si>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</si>
  <si>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</si>
  <si>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</si>
  <si>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</si>
  <si>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</si>
  <si>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</si>
  <si>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</si>
  <si>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</si>
  <si>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</si>
  <si>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</si>
  <si>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</si>
  <si>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</si>
  <si>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</si>
  <si>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</si>
  <si>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</si>
  <si>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</si>
  <si>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</si>
  <si>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</si>
  <si>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</si>
  <si>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</si>
  <si>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</si>
  <si>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</si>
  <si>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</si>
  <si>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</si>
  <si>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</si>
  <si>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</si>
  <si>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</si>
  <si>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</si>
  <si>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</si>
  <si>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</si>
  <si>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</si>
  <si>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</si>
  <si>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</si>
  <si>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</si>
  <si>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</si>
  <si>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</si>
  <si>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</si>
  <si>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</si>
  <si>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</si>
  <si>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</si>
  <si>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</si>
  <si>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</si>
  <si>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</si>
  <si>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</si>
  <si>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</si>
  <si>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</si>
  <si>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</si>
  <si>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</si>
  <si>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</si>
  <si>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</si>
  <si>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</si>
  <si>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</si>
  <si>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</si>
  <si>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</si>
  <si>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</si>
  <si>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</si>
  <si>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</si>
  <si>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</si>
  <si>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</si>
  <si>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</si>
  <si>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</si>
  <si>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</si>
  <si>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</si>
  <si>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</si>
  <si>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</si>
  <si>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</si>
  <si>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</si>
  <si>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</si>
  <si>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</si>
  <si>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</si>
  <si>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</si>
  <si>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</si>
  <si>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</si>
  <si>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</si>
  <si>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</si>
  <si>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</si>
  <si>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</si>
  <si>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</si>
  <si>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</si>
  <si>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</si>
  <si>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</si>
  <si>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</si>
  <si>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</si>
  <si>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</si>
  <si>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</si>
  <si>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</si>
  <si>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</si>
  <si>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</si>
  <si>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</si>
  <si>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</si>
  <si>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</si>
  <si>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</si>
  <si>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</si>
  <si>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</si>
  <si>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</si>
  <si>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</si>
  <si>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</si>
  <si>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</si>
  <si>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</si>
  <si>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</si>
  <si>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</si>
  <si>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</si>
  <si>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</si>
  <si>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</si>
  <si>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</si>
  <si>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</si>
  <si>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</si>
  <si>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</si>
  <si>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</si>
  <si>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</si>
  <si>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</si>
  <si>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</si>
  <si>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</si>
  <si>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</si>
  <si>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</si>
  <si>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</si>
  <si>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</si>
  <si>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</si>
  <si>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</si>
  <si>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</si>
  <si>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</si>
  <si>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</si>
  <si>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</si>
  <si>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</si>
  <si>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</si>
  <si>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</si>
  <si>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</si>
  <si>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</si>
  <si>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</si>
  <si>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</si>
  <si>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</si>
  <si>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</si>
  <si>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</si>
  <si>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</si>
  <si>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</si>
  <si>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</si>
  <si>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</si>
  <si>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</si>
  <si>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</si>
  <si>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</si>
  <si>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</si>
  <si>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</si>
  <si>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</si>
  <si>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</si>
  <si>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</si>
  <si>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</si>
  <si>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</si>
  <si>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</si>
  <si>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</si>
  <si>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</si>
  <si>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</si>
  <si>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</si>
  <si>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</si>
  <si>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</si>
  <si>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</si>
  <si>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</si>
  <si>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</si>
  <si>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</si>
  <si>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</si>
  <si>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</si>
  <si>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</si>
  <si>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</si>
  <si>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</si>
  <si>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</si>
  <si>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</si>
  <si>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</si>
  <si>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</si>
  <si>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</si>
  <si>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</si>
  <si>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</si>
  <si>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</si>
  <si>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</si>
  <si>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</si>
  <si>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</si>
  <si>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</si>
  <si>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</si>
  <si>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</si>
  <si>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</si>
  <si>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</si>
  <si>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</si>
  <si>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</si>
  <si>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</si>
  <si>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</si>
  <si>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</si>
  <si>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</si>
  <si>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</si>
  <si>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</si>
  <si>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</si>
  <si>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</si>
  <si>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</si>
  <si>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</si>
  <si>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</si>
  <si>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</si>
  <si>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</si>
  <si>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</si>
  <si>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</si>
  <si>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</si>
  <si>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</si>
  <si>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</si>
  <si>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</si>
  <si>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</si>
  <si>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</si>
  <si>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</si>
  <si>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</si>
  <si>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</si>
  <si>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</si>
  <si>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</si>
  <si>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</si>
  <si>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</si>
  <si>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</si>
  <si>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</si>
  <si>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</si>
  <si>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</si>
  <si>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</si>
  <si>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</si>
  <si>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</si>
  <si>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</si>
  <si>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</si>
  <si>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</si>
  <si>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</si>
  <si>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</si>
  <si>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</si>
  <si>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</si>
  <si>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</si>
  <si>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</si>
  <si>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</si>
  <si>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</si>
  <si>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</si>
  <si>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</si>
  <si>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</si>
  <si>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</si>
  <si>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</si>
  <si>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</si>
  <si>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</si>
  <si>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</si>
  <si>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</si>
  <si>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</si>
  <si>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</si>
  <si>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</si>
  <si>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</si>
  <si>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</si>
  <si>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</si>
  <si>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</si>
  <si>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</si>
  <si>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</si>
  <si>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</si>
  <si>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</si>
  <si>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</si>
  <si>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</si>
  <si>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</si>
  <si>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</si>
  <si>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</si>
  <si>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</si>
  <si>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</si>
  <si>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</si>
  <si>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</si>
  <si>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</si>
  <si>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</si>
  <si>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</si>
  <si>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</si>
  <si>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</si>
  <si>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</si>
  <si>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</si>
  <si>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</si>
  <si>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</si>
  <si>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</si>
  <si>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</si>
  <si>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</si>
  <si>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</si>
  <si>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</si>
  <si>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</si>
  <si>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</si>
  <si>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</si>
  <si>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</si>
  <si>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</si>
  <si>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</si>
  <si>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</si>
  <si>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</si>
  <si>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</si>
  <si>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</si>
  <si>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</si>
  <si>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</si>
  <si>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</si>
  <si>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</si>
  <si>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</si>
  <si>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</si>
  <si>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</si>
  <si>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</si>
  <si>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</si>
  <si>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</si>
  <si>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</si>
  <si>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</si>
  <si>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</si>
  <si>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</si>
  <si>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</si>
  <si>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</si>
  <si>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</si>
  <si>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</si>
  <si>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</si>
  <si>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</si>
  <si>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</si>
  <si>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</si>
  <si>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</si>
  <si>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</si>
  <si>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</si>
  <si>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</si>
  <si>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</si>
  <si>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</si>
  <si>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</si>
  <si>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</si>
  <si>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</si>
  <si>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</si>
  <si>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</si>
  <si>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</si>
  <si>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</si>
  <si>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</si>
  <si>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</si>
  <si>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</si>
  <si>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</si>
  <si>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</si>
  <si>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</si>
  <si>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</si>
  <si>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</si>
  <si>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</si>
  <si>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</si>
  <si>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</si>
  <si>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</si>
  <si>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</si>
  <si>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</si>
  <si>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</si>
  <si>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</si>
  <si>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</si>
  <si>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</si>
  <si>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</si>
  <si>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</si>
  <si>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</si>
  <si>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</si>
  <si>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</si>
  <si>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</si>
  <si>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</si>
  <si>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</si>
  <si>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</si>
  <si>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</si>
  <si>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</si>
  <si>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</si>
  <si>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</si>
  <si>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</si>
  <si>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</si>
  <si>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</si>
  <si>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</si>
  <si>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</si>
  <si>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</si>
  <si>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</si>
  <si>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</si>
  <si>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</si>
  <si>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</si>
  <si>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</si>
  <si>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</si>
  <si>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</si>
  <si>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</si>
  <si>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</si>
  <si>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</si>
  <si>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</si>
  <si>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</si>
  <si>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</si>
  <si>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</si>
  <si>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</si>
  <si>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</si>
  <si>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</si>
  <si>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</si>
  <si>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</si>
  <si>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</si>
  <si>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</si>
  <si>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</si>
  <si>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</si>
  <si>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</si>
  <si>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</si>
  <si>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</si>
  <si>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</si>
  <si>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</si>
  <si>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</si>
  <si>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</si>
  <si>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</si>
  <si>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</si>
  <si>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</si>
  <si>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</si>
  <si>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</si>
  <si>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</si>
  <si>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</si>
  <si>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</si>
  <si>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</si>
  <si>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</si>
  <si>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</si>
  <si>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</si>
  <si>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</si>
  <si>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</si>
  <si>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</si>
  <si>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</si>
  <si>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</si>
  <si>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</si>
  <si>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</si>
  <si>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</si>
  <si>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</si>
  <si>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</si>
  <si>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</si>
  <si>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</si>
  <si>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</si>
  <si>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</si>
  <si>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</si>
  <si>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</si>
  <si>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</si>
  <si>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</si>
  <si>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</si>
  <si>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</si>
  <si>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</si>
  <si>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</si>
  <si>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</si>
  <si>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</si>
  <si>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</si>
  <si>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</si>
  <si>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</si>
  <si>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</si>
  <si>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</si>
  <si>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</si>
  <si>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</si>
  <si>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</si>
  <si>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</si>
  <si>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</si>
  <si>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</si>
  <si>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</si>
  <si>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</si>
  <si>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</si>
  <si>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</si>
  <si>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</si>
  <si>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</si>
  <si>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</si>
  <si>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</si>
  <si>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</si>
  <si>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</si>
  <si>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</si>
  <si>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</si>
  <si>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</si>
  <si>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</si>
  <si>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</si>
  <si>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</si>
  <si>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</si>
  <si>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</si>
  <si>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</si>
  <si>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</si>
  <si>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</si>
  <si>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</si>
  <si>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</si>
  <si>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</si>
  <si>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</si>
  <si>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</si>
  <si>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</si>
  <si>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</si>
  <si>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</si>
  <si>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</si>
  <si>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</si>
  <si>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</si>
  <si>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</si>
  <si>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</si>
  <si>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</si>
  <si>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</si>
  <si>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</si>
  <si>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</si>
  <si>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</si>
  <si>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</si>
  <si>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</si>
  <si>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</si>
  <si>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</si>
  <si>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</si>
  <si>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</si>
  <si>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</si>
  <si>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</si>
  <si>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</si>
  <si>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</si>
  <si>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</si>
  <si>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</si>
  <si>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</si>
  <si>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</si>
  <si>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</si>
  <si>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</si>
  <si>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</si>
  <si>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</si>
  <si>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</si>
  <si>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</si>
  <si>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</si>
  <si>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</si>
  <si>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</si>
  <si>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</si>
  <si>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</si>
  <si>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</si>
  <si>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</si>
  <si>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</si>
  <si>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</si>
  <si>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</si>
  <si>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</si>
  <si>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</si>
  <si>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</si>
  <si>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</si>
  <si>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</si>
  <si>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</si>
  <si>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</si>
  <si>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</si>
  <si>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</si>
  <si>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</si>
  <si>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</si>
  <si>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</si>
  <si>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</si>
  <si>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</si>
  <si>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</si>
  <si>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</si>
  <si>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</si>
  <si>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</si>
  <si>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</si>
  <si>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</si>
  <si>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</si>
  <si>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</si>
  <si>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</si>
  <si>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</si>
  <si>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</si>
  <si>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</si>
  <si>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</si>
  <si>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</si>
  <si>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</si>
  <si>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</si>
  <si>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</si>
  <si>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</si>
  <si>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</si>
  <si>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</si>
  <si>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</si>
  <si>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</si>
  <si>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</si>
  <si>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</si>
  <si>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</si>
  <si>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</si>
  <si>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</si>
  <si>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</si>
  <si>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</si>
  <si>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</si>
  <si>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</si>
  <si>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</si>
  <si>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</si>
  <si>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</si>
  <si>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</si>
  <si>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</si>
  <si>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</si>
  <si>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</si>
  <si>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</si>
  <si>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</si>
  <si>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</si>
  <si>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</si>
  <si>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</si>
  <si>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</si>
  <si>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</si>
  <si>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</si>
  <si>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</si>
  <si>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</si>
  <si>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</si>
  <si>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</si>
  <si>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</si>
  <si>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</si>
  <si>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</si>
  <si>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</si>
  <si>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</si>
  <si>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</si>
  <si>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</si>
  <si>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</si>
  <si>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</si>
  <si>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</si>
  <si>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</si>
  <si>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</si>
  <si>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</si>
  <si>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</si>
  <si>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</si>
  <si>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</si>
  <si>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</si>
  <si>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</si>
  <si>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</si>
  <si>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</si>
  <si>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</si>
  <si>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</si>
  <si>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</si>
  <si>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</si>
  <si>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</si>
  <si>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</si>
  <si>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</si>
  <si>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</si>
  <si>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</si>
  <si>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</si>
  <si>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</si>
  <si>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</si>
  <si>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</si>
  <si>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</si>
  <si>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</si>
  <si>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</si>
  <si>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</si>
  <si>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</si>
  <si>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</si>
  <si>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</si>
  <si>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</si>
  <si>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</si>
  <si>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</si>
  <si>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</si>
  <si>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</si>
  <si>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</si>
  <si>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</si>
  <si>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</si>
  <si>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</si>
  <si>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</si>
  <si>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</si>
  <si>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</si>
  <si>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</si>
  <si>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</si>
  <si>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</si>
  <si>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</si>
  <si>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</si>
  <si>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</si>
  <si>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</si>
  <si>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</si>
  <si>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</si>
  <si>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</si>
  <si>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</si>
  <si>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</si>
  <si>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</si>
  <si>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</si>
  <si>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</si>
  <si>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</si>
  <si>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</si>
  <si>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</si>
  <si>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</si>
  <si>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</si>
  <si>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</si>
  <si>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</si>
  <si>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</si>
  <si>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</si>
  <si>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</si>
  <si>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</si>
  <si>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</si>
  <si>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</si>
  <si>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</si>
  <si>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</si>
  <si>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</si>
  <si>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</si>
  <si>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</si>
  <si>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</si>
  <si>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</si>
  <si>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</si>
  <si>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</si>
  <si>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</si>
  <si>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</si>
  <si>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</si>
  <si>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</si>
  <si>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</si>
  <si>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</si>
  <si>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</si>
  <si>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</si>
  <si>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</si>
  <si>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</si>
  <si>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</si>
  <si>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</si>
  <si>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</si>
  <si>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</si>
  <si>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</si>
  <si>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</si>
  <si>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</si>
  <si>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</si>
  <si>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</si>
  <si>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</si>
  <si>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</si>
  <si>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</si>
  <si>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</si>
  <si>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</si>
  <si>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</si>
  <si>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</si>
  <si>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</si>
  <si>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</si>
  <si>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</si>
  <si>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</si>
  <si>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</si>
  <si>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</si>
  <si>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</si>
  <si>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</si>
  <si>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</si>
  <si>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</si>
  <si>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</si>
  <si>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</si>
  <si>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</si>
  <si>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</si>
  <si>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</si>
  <si>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</si>
  <si>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</si>
  <si>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</si>
  <si>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</si>
  <si>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</si>
  <si>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</si>
  <si>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</si>
  <si>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</si>
  <si>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</si>
  <si>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</si>
  <si>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</si>
  <si>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</si>
  <si>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</si>
  <si>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</si>
  <si>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</si>
  <si>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</si>
  <si>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</si>
  <si>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</si>
  <si>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</si>
  <si>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</si>
  <si>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</si>
  <si>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</si>
  <si>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</si>
  <si>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</si>
  <si>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</si>
  <si>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</si>
  <si>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</si>
  <si>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</si>
  <si>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</si>
  <si>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</si>
  <si>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</si>
  <si>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</si>
  <si>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</si>
  <si>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</si>
  <si>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</si>
  <si>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</si>
  <si>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</si>
  <si>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</si>
  <si>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</si>
  <si>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</si>
  <si>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</si>
  <si>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</si>
  <si>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</si>
  <si>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</si>
  <si>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</si>
  <si>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</si>
  <si>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</si>
  <si>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</si>
  <si>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</si>
  <si>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</si>
  <si>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</si>
  <si>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</si>
  <si>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</si>
  <si>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</si>
  <si>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</si>
  <si>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</si>
  <si>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</si>
  <si>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</si>
  <si>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</si>
  <si>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</si>
  <si>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</si>
  <si>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</si>
  <si>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</si>
  <si>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</si>
  <si>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</si>
  <si>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</si>
  <si>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</si>
  <si>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</si>
  <si>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</si>
  <si>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</si>
  <si>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</si>
  <si>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</si>
  <si>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</si>
  <si>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</si>
  <si>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</si>
  <si>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</si>
  <si>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</si>
  <si>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</si>
  <si>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</si>
  <si>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</si>
  <si>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</si>
  <si>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</si>
  <si>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</si>
  <si>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</si>
  <si>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</si>
  <si>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</si>
  <si>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</si>
  <si>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</si>
  <si>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</si>
  <si>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</si>
  <si>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</si>
  <si>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</si>
  <si>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</si>
  <si>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</si>
  <si>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</si>
  <si>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</si>
  <si>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</si>
  <si>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</si>
  <si>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</si>
  <si>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</si>
  <si>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</si>
  <si>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</si>
  <si>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</si>
  <si>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</si>
  <si>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</si>
  <si>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</si>
  <si>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</si>
  <si>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</si>
  <si>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</si>
  <si>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</si>
  <si>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</si>
  <si>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</si>
  <si>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</si>
  <si>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</si>
  <si>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</si>
  <si>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</si>
  <si>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</si>
  <si>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</si>
  <si>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</si>
  <si>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</si>
  <si>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</si>
  <si>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</si>
  <si>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</si>
  <si>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</si>
  <si>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</si>
  <si>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</si>
  <si>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</si>
  <si>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</si>
  <si>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</si>
  <si>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</si>
  <si>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</si>
  <si>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</si>
  <si>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</si>
  <si>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</si>
  <si>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</si>
  <si>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</si>
  <si>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</si>
  <si>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</si>
  <si>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</si>
  <si>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</si>
  <si>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</si>
  <si>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</si>
  <si>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</si>
  <si>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</si>
  <si>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</si>
  <si>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</si>
  <si>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</si>
  <si>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</si>
  <si>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</si>
  <si>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</si>
  <si>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</si>
  <si>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</si>
  <si>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</si>
  <si>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</si>
  <si>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</si>
  <si>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</si>
  <si>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</si>
  <si>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</si>
  <si>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</si>
  <si>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</si>
  <si>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</si>
  <si>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</si>
  <si>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</si>
  <si>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</si>
  <si>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</si>
  <si>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</si>
  <si>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</si>
  <si>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</si>
  <si>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</si>
  <si>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</si>
  <si>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</si>
  <si>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</si>
  <si>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</si>
  <si>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</si>
  <si>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</si>
  <si>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</si>
  <si>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</si>
  <si>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</si>
  <si>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</si>
  <si>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</si>
  <si>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</si>
  <si>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</si>
  <si>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</si>
  <si>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</si>
  <si>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</si>
  <si>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</si>
  <si>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</si>
  <si>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</si>
  <si>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</si>
  <si>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</si>
  <si>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</si>
  <si>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</si>
  <si>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</si>
  <si>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</si>
  <si>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</si>
  <si>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</si>
  <si>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</si>
  <si>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</si>
  <si>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</si>
  <si>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</si>
  <si>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</si>
  <si>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</si>
  <si>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</si>
  <si>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</si>
  <si>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</si>
  <si>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</si>
  <si>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</si>
  <si>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</si>
  <si>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</si>
  <si>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</si>
  <si>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</si>
  <si>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</si>
  <si>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</si>
  <si>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</si>
  <si>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</si>
  <si>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</si>
  <si>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</si>
  <si>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</si>
  <si>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</si>
  <si>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</si>
  <si>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</si>
  <si>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</si>
  <si>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</si>
  <si>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</si>
  <si>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</si>
  <si>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</si>
  <si>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</si>
  <si>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</si>
  <si>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</si>
  <si>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</si>
  <si>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</si>
  <si>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</si>
  <si>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</si>
  <si>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</si>
  <si>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</si>
  <si>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</si>
  <si>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</si>
  <si>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</si>
  <si>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</si>
  <si>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</si>
  <si>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</si>
  <si>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</si>
  <si>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</si>
  <si>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</si>
  <si>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</si>
  <si>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</si>
  <si>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</si>
  <si>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</si>
  <si>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</si>
  <si>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</si>
  <si>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</si>
  <si>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</si>
  <si>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</si>
  <si>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</si>
  <si>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</si>
  <si>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</si>
  <si>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</si>
  <si>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</si>
  <si>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</si>
  <si>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</si>
  <si>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</si>
  <si>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</si>
  <si>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</si>
  <si>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</si>
  <si>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</si>
  <si>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</si>
  <si>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</si>
  <si>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</si>
  <si>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</si>
  <si>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</si>
  <si>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</si>
  <si>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</si>
  <si>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</si>
  <si>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</si>
  <si>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</si>
  <si>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</si>
  <si>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</si>
  <si>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</si>
  <si>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</si>
  <si>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</si>
  <si>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</si>
  <si>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</si>
  <si>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</si>
  <si>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</si>
  <si>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</si>
  <si>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</si>
  <si>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</si>
  <si>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</si>
  <si>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</si>
  <si>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</si>
  <si>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</si>
  <si>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</si>
  <si>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</si>
  <si>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</si>
  <si>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</si>
  <si>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</si>
  <si>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</si>
  <si>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</si>
  <si>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</si>
  <si>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</si>
  <si>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</si>
  <si>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</si>
  <si>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</si>
  <si>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</si>
  <si>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</si>
  <si>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</si>
  <si>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</si>
  <si>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</si>
  <si>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</si>
  <si>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</si>
  <si>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</si>
  <si>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</si>
  <si>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</si>
  <si>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</si>
  <si>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</si>
  <si>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</si>
  <si>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</si>
  <si>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</si>
  <si>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</si>
  <si>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</si>
  <si>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</si>
  <si>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</si>
  <si>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</si>
  <si>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</si>
  <si>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</si>
  <si>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</si>
  <si>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</si>
  <si>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</si>
  <si>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</si>
  <si>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</si>
  <si>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</si>
  <si>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</si>
  <si>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</si>
  <si>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</si>
  <si>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</si>
  <si>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</si>
  <si>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</si>
  <si>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</si>
  <si>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</si>
  <si>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</si>
  <si>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</si>
  <si>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</si>
  <si>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</si>
  <si>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</si>
  <si>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</si>
  <si>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</si>
  <si>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</si>
  <si>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</si>
  <si>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</si>
  <si>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</si>
  <si>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</si>
  <si>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</si>
  <si>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</si>
  <si>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</si>
  <si>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</si>
  <si>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</si>
  <si>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</si>
  <si>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</si>
  <si>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</si>
  <si>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</si>
  <si>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</si>
  <si>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</si>
  <si>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</si>
  <si>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</si>
  <si>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</si>
  <si>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</si>
  <si>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</si>
  <si>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</si>
  <si>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</si>
  <si>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</si>
  <si>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</si>
  <si>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</si>
  <si>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</si>
  <si>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</si>
  <si>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</si>
  <si>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</si>
  <si>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</si>
  <si>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</si>
  <si>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</si>
  <si>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</si>
  <si>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</si>
  <si>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</si>
  <si>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</si>
  <si>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</si>
  <si>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</si>
  <si>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</si>
  <si>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</si>
  <si>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</si>
  <si>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</si>
  <si>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</si>
  <si>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</si>
  <si>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</si>
  <si>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</si>
  <si>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</si>
  <si>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</si>
  <si>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</si>
  <si>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</si>
  <si>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</si>
  <si>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</si>
  <si>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</si>
  <si>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</si>
  <si>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</si>
  <si>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</si>
  <si>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</si>
  <si>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</si>
  <si>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</si>
  <si>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</si>
  <si>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</si>
  <si>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</si>
  <si>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</si>
  <si>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</si>
  <si>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</si>
  <si>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</si>
  <si>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</si>
  <si>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</si>
  <si>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</si>
  <si>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</si>
  <si>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</si>
  <si>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</si>
  <si>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</si>
  <si>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</si>
  <si>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</si>
  <si>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</si>
  <si>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</si>
  <si>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</si>
  <si>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</si>
  <si>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</si>
  <si>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</si>
  <si>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</si>
  <si>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</si>
  <si>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</si>
  <si>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</si>
  <si>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</si>
  <si>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</si>
  <si>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</si>
  <si>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</si>
  <si>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</si>
  <si>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</si>
  <si>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</si>
  <si>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</si>
  <si>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</si>
  <si>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</si>
  <si>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</si>
  <si>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</si>
  <si>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</si>
  <si>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</si>
  <si>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</si>
  <si>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</si>
  <si>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</si>
  <si>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</si>
  <si>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</si>
  <si>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</si>
  <si>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</si>
  <si>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</si>
  <si>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</si>
  <si>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</si>
  <si>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</si>
  <si>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</si>
  <si>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</si>
  <si>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</si>
  <si>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</si>
  <si>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</si>
  <si>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</si>
  <si>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</si>
  <si>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</si>
  <si>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</si>
  <si>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</si>
  <si>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</si>
  <si>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</si>
  <si>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</si>
  <si>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</si>
  <si>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</si>
  <si>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</si>
  <si>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</si>
  <si>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</si>
  <si>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</si>
  <si>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</si>
  <si>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</si>
  <si>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</si>
  <si>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</si>
  <si>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</si>
  <si>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</si>
  <si>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</si>
  <si>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</si>
  <si>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</si>
  <si>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</si>
  <si>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</si>
  <si>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</si>
  <si>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</si>
  <si>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</si>
  <si>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</si>
  <si>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</si>
  <si>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</si>
  <si>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</si>
  <si>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</si>
  <si>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</si>
  <si>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</si>
  <si>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</si>
  <si>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</si>
  <si>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</si>
  <si>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</si>
  <si>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</si>
  <si>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</si>
  <si>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</si>
  <si>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</si>
  <si>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</si>
  <si>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</si>
  <si>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</si>
  <si>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</si>
  <si>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</si>
  <si>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</si>
  <si>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</si>
  <si>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</si>
  <si>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</si>
  <si>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</si>
  <si>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</si>
  <si>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</si>
  <si>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</si>
  <si>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</si>
  <si>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</si>
  <si>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</si>
  <si>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</si>
  <si>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</si>
  <si>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</si>
  <si>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</si>
  <si>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</si>
  <si>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</si>
  <si>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</si>
  <si>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</si>
  <si>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</si>
  <si>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</si>
  <si>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</si>
  <si>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</si>
  <si>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</si>
  <si>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</si>
  <si>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</si>
  <si>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</si>
  <si>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</si>
  <si>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</si>
  <si>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</si>
  <si>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</si>
  <si>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</si>
  <si>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</si>
  <si>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</si>
  <si>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</si>
  <si>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</si>
  <si>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</si>
  <si>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</si>
  <si>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</si>
  <si>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</si>
  <si>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</si>
  <si>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</si>
  <si>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</si>
  <si>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</si>
  <si>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</si>
  <si>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</si>
  <si>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</si>
  <si>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</si>
  <si>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</si>
  <si>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</si>
  <si>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</si>
  <si>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</si>
  <si>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</si>
  <si>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</si>
  <si>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</si>
  <si>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</si>
  <si>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</si>
  <si>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</si>
  <si>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</si>
  <si>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</si>
  <si>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</si>
  <si>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</si>
  <si>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</si>
  <si>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</si>
  <si>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</si>
  <si>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</si>
  <si>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</si>
  <si>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</si>
  <si>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</si>
  <si>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</si>
  <si>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</si>
  <si>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</si>
  <si>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</si>
  <si>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</si>
  <si>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</si>
  <si>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</si>
  <si>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</si>
  <si>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</si>
  <si>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</si>
  <si>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</si>
  <si>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</si>
  <si>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</si>
  <si>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</si>
  <si>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</si>
  <si>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</si>
  <si>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</si>
  <si>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</si>
  <si>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</si>
  <si>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</si>
  <si>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</si>
  <si>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</si>
  <si>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</si>
  <si>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</si>
  <si>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</si>
  <si>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</si>
  <si>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</si>
  <si>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</si>
  <si>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</si>
  <si>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</si>
  <si>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</si>
  <si>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</si>
  <si>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</si>
  <si>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</si>
  <si>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</si>
  <si>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</si>
  <si>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</si>
  <si>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</si>
  <si>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</si>
  <si>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</si>
  <si>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</si>
  <si>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</si>
  <si>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</si>
  <si>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</si>
  <si>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</si>
  <si>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</si>
  <si>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</si>
  <si>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</si>
  <si>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</si>
  <si>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</si>
  <si>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</si>
  <si>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</si>
  <si>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</si>
  <si>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</si>
  <si>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</si>
  <si>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</si>
  <si>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</si>
  <si>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</si>
  <si>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</si>
  <si>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</si>
  <si>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</si>
  <si>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</si>
  <si>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</si>
  <si>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</si>
  <si>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</si>
  <si>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</si>
  <si>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</si>
  <si>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</si>
  <si>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</si>
  <si>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</si>
  <si>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</si>
  <si>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</si>
  <si>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</si>
  <si>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</si>
  <si>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</si>
  <si>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</si>
  <si>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</si>
  <si>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</si>
  <si>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</si>
  <si>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</si>
  <si>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</si>
  <si>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</si>
  <si>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</si>
  <si>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</si>
  <si>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</si>
  <si>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</si>
  <si>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</si>
  <si>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</si>
  <si>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</si>
  <si>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</si>
  <si>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</si>
  <si>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</si>
  <si>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</si>
  <si>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</si>
  <si>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</si>
  <si>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</si>
  <si>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</si>
  <si>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</si>
  <si>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</si>
  <si>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</si>
  <si>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</si>
  <si>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</si>
  <si>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</si>
  <si>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</si>
  <si>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</si>
  <si>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</si>
  <si>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</si>
  <si>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</si>
  <si>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</si>
  <si>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</si>
  <si>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</si>
  <si>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</si>
  <si>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</si>
  <si>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</si>
  <si>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</si>
  <si>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</si>
  <si>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</si>
  <si>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</si>
  <si>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</si>
  <si>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</si>
  <si>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</si>
  <si>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</si>
  <si>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</si>
  <si>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</si>
  <si>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</si>
  <si>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</si>
  <si>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</si>
  <si>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</si>
  <si>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</si>
  <si>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</si>
  <si>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</si>
  <si>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</si>
  <si>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</si>
  <si>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</si>
  <si>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</si>
  <si>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</si>
  <si>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</si>
  <si>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</si>
  <si>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</si>
  <si>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</si>
  <si>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</si>
  <si>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</si>
  <si>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</si>
  <si>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</si>
  <si>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</si>
  <si>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</si>
  <si>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</si>
  <si>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</si>
  <si>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</si>
  <si>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</si>
  <si>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</si>
  <si>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</si>
  <si>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</si>
  <si>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</si>
  <si>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</si>
  <si>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</si>
  <si>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</si>
  <si>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</si>
  <si>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</si>
  <si>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</si>
  <si>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</si>
  <si>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</si>
  <si>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</si>
  <si>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</si>
  <si>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</si>
  <si>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</si>
  <si>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</si>
  <si>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</si>
  <si>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</si>
  <si>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</si>
  <si>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</si>
  <si>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</si>
  <si>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</si>
  <si>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</si>
  <si>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</si>
  <si>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</si>
  <si>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</si>
  <si>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</si>
  <si>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</si>
  <si>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</si>
  <si>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</si>
  <si>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</si>
  <si>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</si>
  <si>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</si>
  <si>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</si>
  <si>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</si>
  <si>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</si>
  <si>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</si>
  <si>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</si>
  <si>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</si>
  <si>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</si>
  <si>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</si>
  <si>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</si>
  <si>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</si>
  <si>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</si>
  <si>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</si>
  <si>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</si>
  <si>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</si>
  <si>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</si>
  <si>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</si>
  <si>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</si>
  <si>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</si>
  <si>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</si>
  <si>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</si>
  <si>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</si>
  <si>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</si>
  <si>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</si>
  <si>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</si>
  <si>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</si>
  <si>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</si>
  <si>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</si>
  <si>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</si>
  <si>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</si>
  <si>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</si>
  <si>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</si>
  <si>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</si>
  <si>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</si>
  <si>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</si>
  <si>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</si>
  <si>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</si>
  <si>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</si>
  <si>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</si>
  <si>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</si>
  <si>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</si>
  <si>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</si>
  <si>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</si>
  <si>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</si>
  <si>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</si>
  <si>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</si>
  <si>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</si>
  <si>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</si>
  <si>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</si>
  <si>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</si>
  <si>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</si>
  <si>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</si>
  <si>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</si>
  <si>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</si>
  <si>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</si>
  <si>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</si>
  <si>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</si>
  <si>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</si>
  <si>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</si>
  <si>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</si>
  <si>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</si>
  <si>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</si>
  <si>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</si>
  <si>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</si>
  <si>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</si>
  <si>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</si>
  <si>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</si>
  <si>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</si>
  <si>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</si>
  <si>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</si>
  <si>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</si>
  <si>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</si>
  <si>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</si>
  <si>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</si>
  <si>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</si>
  <si>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</si>
  <si>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</si>
  <si>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</si>
  <si>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</si>
  <si>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</si>
  <si>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</si>
  <si>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</si>
  <si>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</si>
  <si>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</si>
  <si>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</si>
  <si>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</si>
  <si>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</si>
  <si>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</si>
  <si>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</si>
  <si>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</si>
  <si>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</si>
  <si>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</si>
  <si>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</si>
  <si>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</si>
  <si>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</si>
  <si>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</si>
  <si>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</si>
  <si>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</si>
  <si>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</si>
  <si>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</si>
  <si>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</si>
  <si>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</si>
  <si>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</si>
  <si>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</si>
  <si>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</si>
  <si>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</si>
  <si>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</si>
  <si>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</si>
  <si>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</si>
  <si>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</si>
  <si>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</si>
  <si>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</si>
  <si>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</si>
  <si>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</si>
  <si>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</si>
  <si>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</si>
  <si>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</si>
  <si>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</si>
  <si>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</si>
  <si>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</si>
  <si>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</si>
  <si>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</si>
  <si>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</si>
  <si>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</si>
  <si>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</si>
  <si>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</si>
  <si>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</si>
  <si>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</si>
  <si>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</si>
  <si>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</si>
  <si>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</si>
  <si>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</si>
  <si>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</si>
  <si>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</si>
  <si>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</si>
  <si>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</si>
  <si>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</si>
  <si>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</si>
  <si>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</si>
  <si>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</si>
  <si>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</si>
  <si>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</si>
  <si>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</si>
  <si>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</si>
  <si>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</si>
  <si>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</si>
  <si>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</si>
  <si>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</si>
  <si>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</si>
  <si>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</si>
  <si>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</si>
  <si>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</si>
  <si>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</si>
  <si>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</si>
  <si>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</si>
  <si>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</si>
  <si>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</si>
  <si>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</si>
  <si>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</si>
  <si>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</si>
  <si>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</si>
  <si>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</si>
  <si>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</si>
  <si>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</si>
  <si>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</si>
  <si>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</si>
  <si>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</si>
  <si>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</si>
  <si>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</si>
  <si>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</si>
  <si>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</si>
  <si>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</si>
  <si>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</si>
  <si>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</si>
  <si>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</si>
  <si>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</si>
  <si>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</si>
  <si>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</si>
  <si>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</si>
  <si>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</si>
  <si>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</si>
  <si>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</si>
  <si>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</si>
  <si>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</si>
  <si>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</si>
  <si>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</si>
  <si>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</si>
  <si>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</si>
  <si>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</si>
  <si>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</si>
  <si>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</si>
  <si>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</si>
  <si>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</si>
  <si>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</si>
  <si>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</si>
  <si>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</si>
  <si>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</si>
  <si>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</si>
  <si>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</si>
  <si>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</si>
  <si>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</si>
  <si>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</si>
  <si>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</si>
  <si>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</si>
  <si>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</si>
  <si>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</si>
  <si>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</si>
  <si>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</si>
  <si>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</si>
  <si>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</si>
  <si>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</si>
  <si>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</si>
  <si>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</si>
  <si>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</si>
  <si>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</si>
  <si>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</si>
  <si>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</si>
  <si>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</si>
  <si>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</si>
  <si>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</si>
  <si>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</si>
  <si>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</si>
  <si>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</si>
  <si>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</si>
  <si>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</si>
  <si>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</si>
  <si>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</si>
  <si>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</si>
  <si>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</si>
  <si>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</si>
  <si>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</si>
  <si>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</si>
  <si>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</si>
  <si>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</si>
  <si>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</si>
  <si>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</si>
  <si>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</si>
  <si>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</si>
  <si>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</si>
  <si>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</si>
  <si>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</si>
  <si>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</si>
  <si>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</si>
  <si>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</si>
  <si>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</si>
  <si>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</si>
  <si>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</si>
  <si>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</si>
  <si>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</si>
  <si>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</si>
  <si>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</si>
  <si>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</si>
  <si>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</si>
  <si>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</si>
  <si>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</si>
  <si>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</si>
  <si>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</si>
  <si>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</si>
  <si>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</si>
  <si>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</si>
  <si>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</si>
  <si>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</si>
  <si>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</si>
  <si>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</si>
  <si>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</si>
  <si>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</si>
  <si>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</si>
  <si>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</si>
  <si>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</si>
  <si>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</si>
  <si>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</si>
  <si>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</si>
  <si>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</si>
  <si>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</si>
  <si>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</si>
  <si>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</si>
  <si>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</si>
  <si>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</si>
  <si>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</si>
  <si>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</si>
  <si>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</si>
  <si>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</si>
  <si>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</si>
  <si>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</si>
  <si>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</si>
  <si>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</si>
  <si>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</si>
  <si>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</si>
  <si>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</si>
  <si>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</si>
  <si>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</si>
  <si>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</si>
  <si>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</si>
  <si>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</si>
  <si>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</si>
  <si>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</si>
  <si>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</si>
  <si>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</si>
  <si>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</si>
  <si>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</si>
  <si>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</si>
  <si>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</si>
  <si>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</si>
  <si>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</si>
  <si>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</si>
  <si>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</si>
  <si>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</si>
  <si>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</si>
  <si>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</si>
  <si>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</si>
  <si>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</si>
  <si>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</si>
  <si>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</si>
  <si>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</si>
  <si>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</si>
  <si>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</si>
  <si>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</si>
  <si>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</si>
  <si>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</si>
  <si>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</si>
  <si>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</si>
  <si>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</si>
  <si>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</si>
  <si>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</si>
  <si>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</si>
  <si>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</si>
  <si>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</si>
  <si>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</si>
  <si>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</si>
  <si>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</si>
  <si>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</si>
  <si>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</si>
  <si>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</si>
  <si>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</si>
  <si>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</si>
  <si>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</si>
  <si>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</si>
  <si>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</si>
  <si>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</si>
  <si>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</si>
  <si>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</si>
  <si>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</si>
  <si>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</si>
  <si>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</si>
  <si>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</si>
  <si>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</si>
  <si>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</si>
  <si>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</si>
  <si>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</si>
  <si>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</si>
  <si>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</si>
  <si>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</si>
  <si>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</si>
  <si>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</si>
  <si>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</si>
  <si>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</si>
  <si>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</si>
  <si>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</si>
  <si>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</si>
  <si>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</si>
  <si>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</si>
  <si>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</si>
  <si>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</si>
  <si>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</si>
  <si>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</si>
  <si>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</si>
  <si>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</si>
  <si>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</si>
  <si>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</si>
  <si>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</si>
  <si>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</si>
  <si>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</si>
  <si>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</si>
  <si>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</si>
  <si>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</si>
  <si>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</si>
  <si>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</si>
  <si>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</si>
  <si>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</si>
  <si>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</si>
  <si>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</si>
  <si>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</si>
  <si>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</si>
  <si>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</si>
  <si>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</si>
  <si>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</si>
  <si>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</si>
  <si>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</si>
  <si>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</si>
  <si>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</si>
  <si>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</si>
  <si>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</si>
  <si>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</si>
  <si>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</si>
  <si>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</si>
  <si>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</si>
  <si>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</si>
  <si>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</si>
  <si>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</si>
  <si>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</si>
  <si>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</si>
  <si>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</si>
  <si>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</si>
  <si>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</si>
  <si>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</si>
  <si>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</si>
  <si>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</si>
  <si>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</si>
  <si>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</si>
  <si>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</si>
  <si>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</si>
  <si>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</si>
  <si>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</si>
  <si>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</si>
  <si>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</si>
  <si>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</si>
  <si>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</si>
  <si>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</si>
  <si>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</si>
  <si>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</si>
  <si>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</si>
  <si>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</si>
  <si>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</si>
  <si>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</si>
  <si>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</si>
  <si>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</si>
  <si>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</si>
  <si>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</si>
  <si>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</si>
  <si>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</si>
  <si>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</si>
  <si>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</si>
  <si>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</si>
  <si>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</si>
  <si>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</si>
  <si>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</si>
  <si>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</si>
  <si>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</si>
  <si>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</si>
  <si>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</si>
  <si>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</si>
  <si>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</si>
  <si>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</si>
  <si>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</si>
  <si>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</si>
  <si>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</si>
  <si>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</si>
  <si>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</si>
  <si>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</si>
  <si>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</si>
  <si>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</si>
  <si>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</si>
  <si>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</si>
  <si>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</si>
  <si>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</si>
  <si>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</si>
  <si>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</si>
  <si>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</si>
  <si>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</si>
  <si>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</si>
  <si>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</si>
  <si>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</si>
  <si>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</si>
  <si>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</si>
  <si>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</si>
  <si>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</si>
  <si>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</si>
  <si>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</si>
  <si>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</si>
  <si>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</si>
  <si>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</si>
  <si>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</si>
  <si>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</si>
  <si>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</si>
  <si>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</si>
  <si>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</si>
  <si>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</si>
  <si>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</si>
  <si>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</si>
  <si>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</si>
  <si>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</si>
  <si>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</si>
  <si>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</si>
  <si>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</si>
  <si>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</si>
  <si>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</si>
  <si>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</si>
  <si>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</si>
  <si>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</si>
  <si>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</si>
  <si>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</si>
  <si>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</si>
  <si>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</si>
  <si>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</si>
  <si>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</si>
  <si>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</si>
  <si>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</si>
  <si>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</si>
  <si>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</si>
  <si>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</si>
  <si>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</si>
  <si>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</si>
  <si>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</si>
  <si>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</si>
  <si>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</si>
  <si>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</si>
  <si>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</si>
  <si>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</si>
  <si>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</si>
  <si>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</si>
  <si>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</si>
  <si>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</si>
  <si>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</si>
  <si>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</si>
  <si>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</si>
  <si>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</si>
  <si>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</si>
  <si>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</si>
  <si>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</si>
  <si>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</si>
  <si>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</si>
  <si>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</si>
  <si>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</si>
  <si>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</si>
  <si>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</si>
  <si>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</si>
  <si>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</si>
  <si>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</si>
  <si>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</si>
  <si>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</si>
  <si>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</si>
  <si>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</si>
  <si>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</si>
  <si>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</si>
  <si>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</si>
  <si>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</si>
  <si>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</si>
  <si>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</si>
  <si>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</si>
  <si>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</si>
  <si>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</si>
  <si>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</si>
  <si>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</si>
  <si>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</si>
  <si>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</si>
  <si>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</si>
  <si>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</si>
  <si>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</si>
  <si>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</si>
  <si>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</si>
  <si>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</si>
  <si>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</si>
  <si>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</si>
  <si>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</si>
  <si>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</si>
  <si>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</si>
  <si>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</si>
  <si>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</si>
  <si>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</si>
  <si>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</si>
  <si>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</si>
  <si>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</si>
  <si>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</si>
  <si>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</si>
  <si>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</si>
  <si>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</si>
  <si>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</si>
  <si>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</si>
  <si>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</si>
  <si>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</si>
  <si>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</si>
  <si>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</si>
  <si>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</si>
  <si>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</si>
  <si>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</si>
  <si>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</si>
  <si>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</si>
  <si>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</si>
  <si>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</si>
  <si>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</si>
  <si>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</si>
  <si>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</si>
  <si>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</si>
  <si>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</si>
  <si>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</si>
  <si>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</si>
  <si>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</si>
  <si>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</si>
  <si>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</si>
  <si>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</si>
  <si>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</si>
  <si>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</si>
  <si>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</si>
  <si>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</si>
  <si>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</si>
  <si>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</si>
  <si>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</si>
  <si>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</si>
  <si>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</si>
  <si>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</si>
  <si>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</si>
  <si>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</si>
  <si>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</si>
  <si>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</si>
  <si>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</si>
  <si>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</si>
  <si>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</si>
  <si>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</si>
  <si>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</si>
  <si>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</si>
  <si>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</si>
  <si>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</si>
  <si>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</si>
  <si>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</si>
  <si>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</si>
  <si>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</si>
  <si>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</si>
  <si>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</si>
  <si>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</si>
  <si>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</si>
  <si>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</si>
  <si>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</si>
  <si>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</si>
  <si>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</si>
  <si>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</si>
  <si>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</si>
  <si>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</si>
  <si>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</si>
  <si>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</si>
  <si>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</si>
  <si>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</si>
  <si>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</si>
  <si>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</si>
  <si>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</si>
  <si>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</si>
  <si>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</si>
  <si>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</si>
  <si>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</si>
  <si>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</si>
  <si>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</si>
  <si>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</si>
  <si>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</si>
  <si>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</si>
  <si>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</si>
  <si>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</si>
  <si>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</si>
  <si>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</si>
  <si>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</si>
  <si>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</si>
  <si>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</si>
  <si>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</si>
  <si>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</si>
  <si>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</si>
  <si>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</si>
  <si>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</si>
  <si>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</si>
  <si>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</si>
  <si>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</si>
  <si>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</si>
  <si>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</si>
  <si>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</si>
  <si>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</si>
  <si>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</si>
  <si>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</si>
  <si>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</si>
  <si>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</si>
  <si>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</si>
  <si>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</si>
  <si>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</si>
  <si>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</si>
  <si>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</si>
  <si>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</si>
  <si>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</si>
  <si>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</si>
  <si>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</si>
  <si>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</si>
  <si>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</si>
  <si>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</si>
  <si>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</si>
  <si>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</si>
  <si>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</si>
  <si>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</si>
  <si>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</si>
  <si>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</si>
  <si>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</si>
  <si>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</si>
  <si>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</si>
  <si>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</si>
  <si>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</si>
  <si>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</si>
  <si>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</si>
  <si>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</si>
  <si>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</si>
  <si>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</si>
  <si>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</si>
  <si>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</si>
  <si>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</si>
  <si>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</si>
  <si>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</si>
  <si>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</si>
  <si>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</si>
  <si>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</si>
  <si>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</si>
  <si>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</si>
  <si>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</si>
  <si>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</si>
  <si>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</si>
  <si>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</si>
  <si>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</si>
  <si>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</si>
  <si>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</si>
  <si>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</si>
  <si>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</si>
  <si>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</si>
  <si>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</si>
  <si>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</si>
  <si>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</si>
  <si>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</si>
  <si>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</si>
  <si>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</si>
  <si>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</si>
  <si>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</si>
  <si>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</si>
  <si>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</si>
  <si>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</si>
  <si>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</si>
  <si>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</si>
  <si>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</si>
  <si>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</si>
  <si>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</si>
  <si>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</si>
  <si>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</si>
  <si>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</si>
  <si>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</si>
  <si>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</si>
  <si>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</si>
  <si>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</si>
  <si>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</si>
  <si>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</si>
  <si>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</si>
  <si>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</si>
  <si>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</si>
  <si>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</si>
  <si>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</si>
  <si>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</si>
  <si>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</si>
  <si>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</si>
  <si>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</si>
  <si>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</si>
  <si>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</si>
  <si>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</si>
  <si>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</si>
  <si>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</si>
  <si>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</si>
  <si>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</si>
  <si>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</si>
  <si>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</si>
  <si>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</si>
  <si>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</si>
  <si>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</si>
  <si>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</si>
  <si>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</si>
  <si>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</si>
  <si>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</si>
  <si>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</si>
  <si>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</si>
  <si>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</si>
  <si>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</si>
  <si>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</si>
  <si>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</si>
  <si>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</si>
  <si>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</si>
  <si>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</si>
  <si>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</si>
  <si>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</si>
  <si>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</si>
  <si>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</si>
  <si>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</si>
  <si>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</si>
  <si>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</si>
  <si>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</si>
  <si>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</si>
  <si>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</si>
  <si>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</si>
  <si>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</si>
  <si>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</si>
  <si>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</si>
  <si>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</si>
  <si>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</si>
  <si>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</si>
  <si>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</si>
  <si>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</si>
  <si>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</si>
  <si>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</si>
  <si>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</si>
  <si>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</si>
  <si>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</si>
  <si>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</si>
  <si>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</si>
  <si>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</si>
  <si>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</si>
  <si>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</si>
  <si>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</si>
  <si>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</si>
  <si>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</si>
  <si>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</si>
  <si>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</si>
  <si>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</si>
  <si>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</si>
  <si>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</si>
  <si>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</si>
  <si>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</si>
  <si>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</si>
  <si>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</si>
  <si>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</si>
  <si>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</si>
  <si>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</si>
  <si>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</si>
  <si>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</si>
  <si>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</si>
  <si>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</si>
  <si>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</si>
  <si>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</si>
  <si>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</si>
  <si>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</si>
  <si>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</si>
  <si>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</si>
  <si>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</si>
  <si>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</si>
  <si>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</si>
  <si>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</si>
  <si>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</si>
  <si>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</si>
  <si>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</si>
  <si>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</si>
  <si>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</si>
  <si>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</si>
  <si>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</si>
  <si>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</si>
  <si>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</si>
  <si>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</si>
  <si>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</si>
  <si>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</si>
  <si>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</si>
  <si>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</si>
  <si>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</si>
  <si>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</si>
  <si>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</si>
  <si>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</si>
  <si>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</si>
  <si>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</si>
  <si>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</si>
  <si>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</si>
  <si>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</si>
  <si>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</si>
  <si>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</si>
  <si>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</si>
  <si>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</si>
  <si>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</si>
  <si>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</si>
  <si>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</si>
  <si>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</si>
  <si>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</si>
  <si>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</si>
  <si>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</si>
  <si>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</si>
  <si>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</si>
  <si>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</si>
  <si>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</si>
  <si>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</si>
  <si>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</si>
  <si>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</si>
  <si>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</si>
  <si>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</si>
  <si>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</si>
  <si>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</si>
  <si>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</si>
  <si>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</si>
  <si>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</si>
  <si>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</si>
  <si>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</si>
  <si>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</si>
  <si>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</si>
  <si>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</si>
  <si>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</si>
  <si>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</si>
  <si>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</si>
  <si>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</si>
  <si>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</si>
  <si>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</si>
  <si>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</si>
  <si>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</si>
  <si>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</si>
  <si>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</si>
  <si>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</si>
  <si>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</si>
  <si>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</si>
  <si>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</si>
  <si>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</si>
  <si>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</si>
  <si>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</si>
  <si>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</si>
  <si>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</si>
  <si>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</si>
  <si>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</si>
  <si>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</si>
  <si>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</si>
  <si>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</si>
  <si>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</si>
  <si>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</si>
  <si>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</si>
  <si>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</si>
  <si>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</si>
  <si>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</si>
  <si>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</si>
  <si>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</si>
  <si>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</si>
  <si>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</si>
  <si>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</si>
  <si>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</si>
  <si>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</si>
  <si>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</si>
  <si>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</si>
  <si>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</si>
  <si>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</si>
  <si>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</si>
  <si>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</si>
  <si>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</si>
  <si>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</si>
  <si>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</si>
  <si>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</si>
  <si>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</si>
  <si>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</si>
  <si>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</si>
  <si>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</si>
  <si>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</si>
  <si>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</si>
  <si>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</si>
  <si>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</si>
  <si>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</si>
  <si>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</si>
  <si>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</si>
  <si>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</si>
  <si>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</si>
  <si>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</si>
  <si>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</si>
  <si>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</si>
  <si>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</si>
  <si>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</si>
  <si>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</si>
  <si>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</si>
  <si>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</si>
  <si>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</si>
  <si>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</si>
  <si>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</si>
  <si>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</si>
  <si>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</si>
  <si>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</si>
  <si>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</si>
  <si>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</si>
  <si>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</si>
  <si>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</si>
  <si>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</si>
  <si>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</si>
  <si>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</si>
  <si>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</si>
  <si>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</si>
  <si>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</si>
  <si>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</si>
  <si>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</si>
  <si>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</si>
  <si>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</si>
  <si>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</si>
  <si>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</si>
  <si>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</si>
  <si>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</si>
  <si>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</si>
  <si>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</si>
  <si>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</si>
  <si>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</si>
  <si>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</si>
  <si>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</si>
  <si>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</si>
  <si>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</si>
  <si>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</si>
  <si>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</si>
  <si>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</si>
  <si>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</si>
  <si>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</si>
  <si>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</si>
  <si>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</si>
  <si>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</si>
  <si>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</si>
  <si>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</si>
  <si>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</si>
  <si>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</si>
  <si>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</si>
  <si>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</si>
  <si>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</si>
  <si>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</si>
  <si>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</si>
  <si>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</si>
  <si>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</si>
  <si>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</si>
  <si>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</si>
  <si>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</si>
  <si>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</si>
  <si>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</si>
  <si>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</si>
  <si>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</si>
  <si>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</si>
  <si>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</si>
  <si>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</si>
  <si>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</si>
  <si>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</si>
  <si>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</si>
  <si>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</si>
  <si>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</si>
  <si>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</si>
  <si>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</si>
  <si>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</si>
  <si>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</si>
  <si>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</si>
  <si>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</si>
  <si>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</si>
  <si>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</si>
  <si>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</si>
  <si>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</si>
  <si>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</si>
  <si>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</si>
  <si>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</si>
  <si>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</si>
  <si>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</si>
  <si>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</si>
  <si>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</si>
  <si>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</si>
  <si>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</si>
  <si>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</si>
  <si>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</si>
  <si>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</si>
  <si>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</si>
  <si>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</si>
  <si>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</si>
  <si>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</si>
  <si>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</si>
  <si>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</si>
  <si>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</si>
  <si>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</si>
  <si>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</si>
  <si>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</si>
  <si>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</si>
  <si>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</si>
  <si>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</si>
  <si>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</si>
  <si>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</si>
  <si>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</si>
  <si>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</si>
  <si>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</si>
  <si>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</si>
  <si>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</si>
  <si>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</si>
  <si>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</si>
  <si>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</si>
  <si>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</si>
  <si>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</si>
  <si>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</si>
  <si>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</si>
  <si>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</si>
  <si>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</si>
  <si>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</si>
  <si>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</si>
  <si>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</si>
  <si>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</si>
  <si>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</si>
  <si>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</si>
  <si>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</si>
  <si>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</si>
  <si>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</si>
  <si>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</si>
  <si>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</si>
  <si>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</si>
  <si>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</si>
  <si>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</si>
  <si>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</si>
  <si>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</si>
  <si>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</si>
  <si>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</si>
  <si>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</si>
  <si>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</si>
  <si>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</si>
  <si>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</si>
  <si>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</si>
  <si>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</si>
  <si>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</si>
  <si>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</si>
  <si>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</si>
  <si>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</si>
  <si>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</si>
  <si>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</si>
  <si>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</si>
  <si>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</si>
  <si>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</si>
  <si>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</si>
  <si>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</si>
  <si>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</si>
  <si>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</si>
  <si>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</si>
  <si>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</si>
  <si>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</si>
  <si>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</si>
  <si>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</si>
  <si>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</si>
  <si>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</si>
  <si>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</si>
  <si>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</si>
  <si>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</si>
  <si>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</si>
  <si>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</si>
  <si>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</si>
  <si>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</si>
  <si>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</si>
  <si>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</si>
  <si>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</si>
  <si>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</si>
  <si>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</si>
  <si>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</si>
  <si>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</si>
  <si>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</si>
  <si>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</si>
  <si>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</si>
  <si>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</si>
  <si>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</si>
  <si>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</si>
  <si>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</si>
  <si>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</si>
  <si>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</si>
  <si>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</si>
  <si>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</si>
  <si>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</si>
  <si>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</si>
  <si>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</si>
  <si>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</si>
  <si>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</si>
  <si>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</si>
  <si>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</si>
  <si>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</si>
  <si>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</si>
  <si>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</si>
  <si>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</si>
  <si>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</si>
  <si>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</si>
  <si>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</si>
  <si>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</si>
  <si>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</si>
  <si>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</si>
  <si>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</si>
  <si>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</si>
  <si>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</si>
  <si>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</si>
  <si>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</si>
  <si>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</si>
  <si>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</si>
  <si>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</si>
  <si>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</si>
  <si>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</si>
  <si>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</si>
  <si>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</si>
  <si>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</si>
  <si>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</si>
  <si>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</si>
  <si>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</si>
  <si>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</si>
  <si>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</si>
  <si>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</si>
  <si>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</si>
  <si>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</si>
  <si>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</si>
  <si>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</si>
  <si>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</si>
  <si>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</si>
  <si>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</si>
  <si>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</si>
  <si>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</si>
  <si>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</si>
  <si>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</si>
  <si>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</si>
  <si>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</si>
  <si>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</si>
  <si>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</si>
  <si>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</si>
  <si>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</si>
  <si>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</si>
  <si>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</si>
  <si>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</si>
  <si>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</si>
  <si>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</si>
  <si>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</si>
  <si>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</si>
  <si>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</si>
  <si>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</si>
  <si>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</si>
  <si>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</si>
  <si>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</si>
  <si>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</si>
  <si>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</si>
  <si>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</si>
  <si>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</si>
  <si>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</si>
  <si>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</si>
  <si>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</si>
  <si>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</si>
  <si>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</si>
  <si>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</si>
  <si>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</si>
  <si>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</si>
  <si>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</si>
  <si>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</si>
  <si>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</si>
  <si>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</si>
  <si>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</si>
  <si>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</si>
  <si>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</si>
  <si>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</si>
  <si>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</si>
  <si>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</si>
  <si>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</si>
  <si>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</si>
  <si>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</si>
  <si>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</si>
  <si>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</si>
  <si>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</si>
  <si>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</si>
  <si>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</si>
  <si>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</si>
  <si>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</si>
  <si>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</si>
  <si>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</si>
  <si>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</si>
  <si>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</si>
  <si>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</si>
  <si>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</si>
  <si>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</si>
  <si>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</si>
  <si>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</si>
  <si>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</si>
  <si>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</si>
  <si>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</si>
  <si>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</si>
  <si>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</si>
  <si>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</si>
  <si>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</si>
  <si>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</si>
  <si>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</si>
  <si>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</si>
  <si>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</si>
  <si>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</si>
  <si>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</si>
  <si>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</si>
  <si>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</si>
  <si>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</si>
  <si>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</si>
  <si>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</si>
  <si>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</si>
  <si>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</si>
  <si>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</si>
  <si>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</si>
  <si>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</si>
  <si>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</si>
  <si>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</si>
  <si>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</si>
  <si>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</si>
  <si>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</si>
  <si>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</si>
  <si>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</si>
  <si>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</si>
  <si>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</si>
  <si>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</si>
  <si>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</si>
  <si>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</si>
  <si>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</si>
  <si>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</si>
  <si>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</si>
  <si>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</si>
  <si>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</si>
  <si>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</si>
  <si>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</si>
  <si>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</si>
  <si>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</si>
  <si>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</si>
  <si>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</si>
  <si>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</si>
  <si>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</si>
  <si>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</si>
  <si>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</si>
  <si>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</si>
  <si>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</si>
  <si>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</si>
  <si>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</si>
  <si>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</si>
  <si>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</si>
  <si>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</si>
  <si>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</si>
  <si>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</si>
  <si>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</si>
  <si>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</si>
  <si>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</si>
  <si>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</si>
  <si>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</si>
  <si>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</si>
  <si>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</si>
  <si>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</si>
  <si>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</si>
  <si>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</si>
  <si>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</si>
  <si>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</si>
  <si>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</si>
  <si>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</si>
  <si>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</si>
  <si>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</si>
  <si>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</si>
  <si>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</si>
  <si>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</si>
  <si>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</si>
  <si>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</si>
  <si>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</si>
  <si>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</si>
  <si>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</si>
  <si>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</si>
  <si>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</si>
  <si>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</si>
  <si>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</si>
  <si>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</si>
  <si>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</si>
  <si>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</si>
  <si>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</si>
  <si>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</si>
  <si>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</si>
  <si>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</si>
  <si>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</si>
  <si>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</si>
  <si>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</si>
  <si>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</si>
  <si>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</si>
  <si>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</si>
  <si>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</si>
  <si>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</si>
  <si>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</si>
  <si>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</si>
  <si>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</si>
  <si>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</si>
  <si>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</si>
  <si>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</si>
  <si>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</si>
  <si>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</si>
  <si>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</si>
  <si>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</si>
  <si>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</si>
  <si>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</si>
  <si>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</si>
  <si>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</si>
  <si>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</si>
  <si>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</si>
  <si>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</si>
  <si>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</si>
  <si>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</si>
  <si>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</si>
  <si>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</si>
  <si>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</si>
  <si>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</si>
  <si>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</si>
  <si>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</si>
  <si>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</si>
  <si>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</si>
  <si>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</si>
  <si>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</si>
  <si>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</si>
  <si>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</si>
  <si>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</si>
  <si>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</si>
  <si>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</si>
  <si>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</si>
  <si>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</si>
  <si>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</si>
  <si>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</si>
  <si>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</si>
  <si>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</si>
  <si>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</si>
  <si>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</si>
  <si>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</si>
  <si>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</si>
  <si>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</si>
  <si>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</si>
  <si>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</si>
  <si>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</si>
  <si>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</si>
  <si>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</si>
  <si>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</si>
  <si>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</si>
  <si>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</si>
  <si>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</si>
  <si>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</si>
  <si>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</si>
  <si>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</si>
  <si>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</si>
  <si>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</si>
  <si>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</si>
  <si>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</si>
  <si>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</si>
  <si>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</si>
  <si>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</si>
  <si>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</si>
  <si>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</si>
  <si>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</si>
  <si>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</si>
  <si>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</si>
  <si>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</si>
  <si>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</si>
  <si>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</si>
  <si>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</si>
  <si>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</si>
  <si>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</si>
  <si>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</si>
  <si>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</si>
  <si>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</si>
  <si>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</si>
  <si>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</si>
  <si>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</si>
  <si>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</si>
  <si>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</si>
  <si>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</si>
  <si>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</si>
  <si>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</si>
  <si>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</si>
  <si>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</si>
  <si>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</si>
  <si>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</si>
  <si>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</si>
  <si>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</si>
  <si>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</si>
  <si>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</si>
  <si>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</si>
  <si>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</si>
  <si>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</si>
  <si>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</si>
  <si>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</si>
  <si>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</si>
  <si>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</si>
  <si>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</si>
  <si>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</si>
  <si>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</si>
  <si>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</si>
  <si>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</si>
  <si>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</si>
  <si>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</si>
  <si>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</si>
  <si>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</si>
  <si>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</si>
  <si>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</si>
  <si>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</si>
  <si>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</si>
  <si>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</si>
  <si>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</si>
  <si>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</si>
  <si>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</si>
  <si>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</si>
  <si>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</si>
  <si>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</si>
  <si>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</si>
  <si>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</si>
  <si>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</si>
  <si>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</si>
  <si>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</si>
  <si>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</si>
  <si>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</si>
  <si>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</si>
  <si>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</si>
  <si>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</si>
  <si>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</si>
  <si>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</si>
  <si>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</si>
  <si>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</si>
  <si>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</si>
  <si>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</si>
  <si>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</si>
  <si>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</si>
  <si>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</si>
  <si>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</si>
  <si>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</si>
  <si>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</si>
  <si>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</si>
  <si>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</si>
  <si>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</si>
  <si>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</si>
  <si>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</si>
  <si>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</si>
  <si>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</si>
  <si>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</si>
  <si>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</si>
  <si>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</si>
  <si>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</si>
  <si>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</si>
  <si>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</si>
  <si>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</si>
  <si>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</si>
  <si>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</si>
  <si>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</si>
  <si>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</si>
  <si>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</si>
  <si>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</si>
  <si>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</si>
  <si>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</si>
  <si>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</si>
  <si>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</si>
  <si>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</si>
  <si>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</si>
  <si>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</si>
  <si>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</si>
  <si>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</si>
  <si>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</si>
  <si>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</si>
  <si>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</si>
  <si>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</si>
  <si>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</si>
  <si>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</si>
  <si>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</si>
  <si>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</si>
  <si>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</si>
  <si>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</si>
  <si>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</si>
  <si>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</si>
  <si>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</si>
  <si>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</si>
  <si>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</si>
  <si>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</si>
  <si>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</si>
  <si>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</si>
  <si>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</si>
  <si>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</si>
  <si>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</si>
  <si>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</si>
  <si>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</si>
  <si>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</si>
  <si>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</si>
  <si>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</si>
  <si>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</si>
  <si>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</si>
  <si>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</si>
  <si>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</si>
  <si>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</si>
  <si>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</si>
  <si>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</si>
  <si>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</si>
  <si>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</si>
  <si>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</si>
  <si>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</si>
  <si>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</si>
  <si>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</si>
  <si>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</si>
  <si>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</si>
  <si>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</si>
  <si>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</si>
  <si>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</si>
  <si>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</si>
  <si>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</si>
  <si>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</si>
  <si>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</si>
  <si>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</si>
  <si>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</si>
  <si>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</si>
  <si>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</si>
  <si>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</si>
  <si>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</si>
  <si>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</si>
  <si>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</si>
  <si>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</si>
  <si>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</si>
  <si>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</si>
  <si>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</si>
  <si>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</si>
  <si>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</si>
  <si>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</si>
  <si>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</si>
  <si>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</si>
  <si>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</si>
  <si>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</si>
  <si>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</si>
  <si>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</si>
  <si>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</si>
  <si>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</si>
  <si>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</si>
  <si>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</si>
  <si>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</si>
  <si>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</si>
  <si>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</si>
  <si>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</si>
  <si>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</si>
  <si>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</si>
  <si>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</si>
  <si>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</si>
  <si>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</si>
  <si>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</si>
  <si>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</si>
  <si>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</si>
  <si>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</si>
  <si>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</si>
  <si>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</si>
  <si>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</si>
  <si>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</si>
  <si>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</si>
  <si>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</si>
  <si>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</si>
  <si>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</si>
  <si>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</si>
  <si>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</si>
  <si>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</si>
  <si>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</si>
  <si>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</si>
  <si>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</si>
  <si>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</si>
  <si>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</si>
  <si>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</si>
  <si>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</si>
  <si>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</si>
  <si>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</si>
  <si>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</si>
  <si>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</si>
  <si>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</si>
  <si>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</si>
  <si>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</si>
  <si>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</si>
  <si>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</si>
  <si>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</si>
  <si>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</si>
  <si>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</si>
  <si>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</si>
  <si>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</si>
  <si>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</si>
  <si>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</si>
  <si>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</si>
  <si>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</si>
  <si>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</si>
  <si>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</si>
  <si>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</si>
  <si>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</si>
  <si>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</si>
  <si>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</si>
  <si>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</si>
  <si>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</si>
  <si>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</si>
  <si>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</si>
  <si>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</si>
  <si>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</si>
  <si>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</si>
  <si>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</si>
  <si>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</si>
  <si>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</si>
  <si>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</si>
  <si>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</si>
  <si>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</si>
  <si>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</si>
  <si>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</si>
  <si>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</si>
  <si>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</si>
  <si>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</si>
  <si>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</si>
  <si>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</si>
  <si>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</si>
  <si>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</si>
  <si>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</si>
  <si>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</si>
  <si>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</si>
  <si>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</si>
  <si>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</si>
  <si>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</si>
  <si>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</si>
  <si>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</si>
  <si>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</si>
  <si>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</si>
  <si>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</si>
  <si>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</si>
  <si>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</si>
  <si>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</si>
  <si>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</si>
  <si>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</si>
  <si>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</si>
  <si>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</si>
  <si>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</si>
  <si>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</si>
  <si>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</si>
  <si>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</si>
  <si>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</si>
  <si>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</si>
  <si>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</si>
  <si>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</si>
  <si>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</si>
  <si>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</si>
  <si>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</si>
  <si>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</si>
  <si>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</si>
  <si>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</si>
  <si>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</si>
  <si>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</si>
  <si>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</si>
  <si>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</si>
  <si>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</si>
  <si>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</si>
  <si>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</si>
  <si>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</si>
  <si>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</si>
  <si>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</si>
  <si>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</si>
  <si>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</si>
  <si>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</si>
  <si>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</si>
  <si>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</si>
  <si>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</si>
  <si>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</si>
  <si>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</si>
  <si>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</si>
  <si>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</si>
  <si>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</si>
  <si>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</si>
  <si>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</si>
  <si>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</si>
  <si>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</si>
  <si>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</si>
  <si>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</si>
  <si>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</si>
  <si>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</si>
  <si>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</si>
  <si>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</si>
  <si>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</si>
  <si>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</si>
  <si>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</si>
  <si>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</si>
  <si>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</si>
  <si>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</si>
  <si>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</si>
  <si>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</si>
  <si>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</si>
  <si>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</si>
  <si>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</si>
  <si>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</si>
  <si>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</si>
  <si>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</si>
  <si>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</si>
  <si>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</si>
  <si>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</si>
  <si>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</si>
  <si>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</si>
  <si>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</si>
  <si>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</si>
  <si>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</si>
  <si>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</si>
  <si>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</si>
  <si>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</si>
  <si>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</si>
  <si>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</si>
  <si>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</si>
  <si>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</si>
  <si>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</si>
  <si>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</si>
  <si>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</si>
  <si>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</si>
  <si>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</si>
  <si>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</si>
  <si>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</si>
  <si>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</si>
  <si>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</si>
  <si>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</si>
  <si>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</si>
  <si>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</si>
  <si>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</si>
  <si>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</si>
  <si>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</si>
  <si>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</si>
  <si>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</si>
  <si>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</si>
  <si>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</si>
  <si>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</si>
  <si>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</si>
  <si>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</si>
  <si>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</si>
  <si>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</si>
  <si>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</si>
  <si>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</si>
  <si>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</si>
  <si>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</si>
  <si>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</si>
  <si>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</si>
  <si>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</si>
  <si>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</si>
  <si>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</si>
  <si>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</si>
  <si>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</si>
  <si>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</si>
  <si>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</si>
  <si>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</si>
  <si>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</si>
  <si>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</si>
  <si>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</si>
  <si>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</si>
  <si>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</si>
  <si>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</si>
  <si>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</si>
  <si>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</si>
  <si>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</si>
  <si>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</si>
  <si>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</si>
  <si>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</si>
  <si>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</si>
  <si>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</si>
  <si>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</si>
  <si>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</si>
  <si>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</si>
  <si>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</si>
  <si>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</si>
  <si>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</si>
  <si>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</si>
  <si>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</si>
  <si>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</si>
  <si>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</si>
  <si>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</si>
  <si>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</si>
  <si>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</si>
  <si>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</si>
  <si>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</si>
  <si>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</si>
  <si>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</si>
  <si>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</si>
  <si>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</si>
  <si>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</si>
  <si>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</si>
  <si>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</si>
  <si>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</si>
  <si>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</si>
  <si>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</si>
  <si>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</si>
  <si>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</si>
  <si>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</si>
  <si>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</si>
  <si>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</si>
  <si>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</si>
  <si>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</si>
  <si>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</si>
  <si>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</si>
  <si>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</si>
  <si>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</si>
  <si>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</si>
  <si>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</si>
  <si>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</si>
  <si>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</si>
  <si>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</si>
  <si>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</si>
  <si>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</si>
  <si>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</si>
  <si>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</si>
  <si>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</si>
  <si>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</si>
  <si>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</si>
  <si>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</si>
  <si>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</si>
  <si>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</si>
  <si>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</si>
  <si>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</si>
  <si>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</si>
  <si>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</si>
  <si>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</si>
  <si>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</si>
  <si>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</si>
  <si>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</si>
  <si>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</si>
  <si>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</si>
  <si>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</si>
  <si>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</si>
  <si>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</si>
  <si>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</si>
  <si>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</si>
  <si>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</si>
  <si>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</si>
  <si>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</si>
  <si>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</si>
  <si>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</si>
  <si>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</si>
  <si>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</si>
  <si>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</si>
  <si>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</si>
  <si>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</si>
  <si>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</si>
  <si>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</si>
  <si>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</si>
  <si>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</si>
  <si>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</si>
  <si>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</si>
  <si>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</si>
  <si>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</si>
  <si>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</si>
  <si>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</si>
  <si>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</si>
  <si>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</si>
  <si>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</si>
  <si>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</si>
  <si>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</si>
  <si>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</si>
  <si>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</si>
  <si>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</si>
  <si>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</si>
  <si>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</si>
  <si>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</si>
  <si>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</si>
  <si>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</si>
  <si>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</si>
  <si>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</si>
  <si>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</si>
  <si>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</si>
  <si>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</si>
  <si>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</si>
  <si>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</si>
  <si>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</si>
  <si>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</si>
  <si>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</si>
  <si>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</si>
  <si>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</si>
  <si>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</si>
  <si>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</si>
  <si>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</si>
  <si>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</si>
  <si>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</si>
  <si>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</si>
  <si>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</si>
  <si>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</si>
  <si>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</si>
  <si>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</si>
  <si>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</si>
  <si>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</si>
  <si>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</si>
  <si>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</si>
  <si>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</si>
  <si>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</si>
  <si>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</si>
  <si>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</si>
  <si>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</si>
  <si>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</si>
  <si>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</si>
  <si>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</si>
  <si>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</si>
  <si>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</si>
  <si>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</si>
  <si>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</si>
  <si>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</si>
  <si>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</si>
  <si>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</si>
  <si>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</si>
  <si>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</si>
  <si>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</si>
  <si>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</si>
  <si>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</si>
  <si>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</si>
  <si>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</si>
  <si>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</si>
  <si>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</si>
  <si>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</si>
  <si>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</si>
  <si>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</si>
  <si>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</si>
  <si>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</si>
  <si>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</si>
  <si>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</si>
  <si>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</si>
  <si>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</si>
  <si>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</si>
  <si>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</si>
  <si>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</si>
  <si>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</si>
  <si>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</si>
  <si>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</si>
  <si>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</si>
  <si>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</si>
  <si>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</si>
  <si>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</si>
  <si>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</si>
  <si>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</si>
  <si>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</si>
  <si>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</si>
  <si>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</si>
  <si>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</si>
  <si>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</si>
  <si>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</si>
  <si>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</si>
  <si>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</si>
  <si>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</si>
  <si>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</si>
  <si>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</si>
  <si>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</si>
  <si>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</si>
  <si>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</si>
  <si>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</si>
  <si>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</si>
  <si>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</si>
  <si>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</si>
  <si>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</si>
  <si>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</si>
  <si>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</si>
  <si>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</si>
  <si>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</si>
  <si>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</si>
  <si>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</si>
  <si>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</si>
  <si>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</si>
  <si>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</si>
  <si>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</si>
  <si>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</si>
  <si>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</si>
  <si>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</si>
  <si>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</si>
  <si>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</si>
  <si>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</si>
  <si>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</si>
  <si>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</si>
  <si>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</si>
  <si>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</si>
  <si>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</si>
  <si>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</si>
  <si>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</si>
  <si>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</si>
  <si>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</si>
  <si>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</si>
  <si>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</si>
  <si>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</si>
  <si>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</si>
  <si>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</si>
  <si>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</si>
  <si>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</si>
  <si>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</si>
  <si>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</si>
  <si>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</si>
  <si>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</si>
  <si>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</si>
  <si>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</si>
  <si>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</si>
  <si>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</si>
  <si>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</si>
  <si>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</si>
  <si>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</si>
  <si>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</si>
  <si>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</si>
  <si>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</si>
  <si>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</si>
  <si>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</si>
  <si>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</si>
  <si>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</si>
  <si>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</si>
  <si>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</si>
  <si>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</si>
  <si>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</si>
  <si>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</si>
  <si>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</si>
  <si>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</si>
  <si>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</si>
  <si>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</si>
  <si>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</si>
  <si>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</si>
  <si>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</si>
  <si>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</si>
  <si>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</si>
  <si>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</si>
  <si>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</si>
  <si>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</si>
  <si>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</si>
  <si>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</si>
  <si>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</si>
  <si>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</si>
  <si>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</si>
  <si>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</si>
  <si>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</si>
  <si>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</si>
  <si>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</si>
  <si>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</si>
  <si>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</si>
  <si>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</si>
  <si>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</si>
  <si>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</si>
  <si>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</si>
  <si>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</si>
  <si>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</si>
  <si>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</si>
  <si>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</si>
  <si>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</si>
  <si>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</si>
  <si>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</si>
  <si>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</si>
  <si>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</si>
  <si>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</si>
  <si>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</si>
  <si>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</si>
  <si>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</si>
  <si>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</si>
  <si>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</si>
  <si>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</si>
  <si>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</si>
  <si>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</si>
  <si>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</si>
  <si>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</si>
  <si>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</si>
  <si>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</si>
  <si>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</si>
  <si>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</si>
  <si>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</si>
  <si>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</si>
  <si>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</si>
  <si>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</si>
  <si>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</si>
  <si>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</si>
  <si>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</si>
  <si>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</si>
  <si>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</si>
  <si>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</si>
  <si>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</si>
  <si>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</si>
  <si>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</si>
  <si>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</si>
  <si>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</si>
  <si>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</si>
  <si>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</si>
  <si>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</si>
  <si>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</si>
  <si>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</si>
  <si>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</si>
  <si>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</si>
  <si>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</si>
  <si>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</si>
  <si>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</si>
  <si>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</si>
  <si>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</si>
  <si>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</si>
  <si>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</si>
  <si>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</si>
  <si>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</si>
  <si>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</si>
  <si>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</si>
  <si>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</si>
  <si>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</si>
  <si>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</si>
  <si>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</si>
  <si>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</si>
  <si>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</si>
  <si>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</si>
  <si>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</si>
  <si>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</si>
  <si>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</si>
  <si>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</si>
  <si>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</si>
  <si>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</si>
  <si>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</si>
  <si>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</si>
  <si>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</si>
  <si>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</si>
  <si>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</si>
  <si>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</si>
  <si>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</si>
  <si>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</si>
  <si>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</si>
  <si>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</si>
  <si>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</si>
  <si>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</si>
  <si>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</si>
  <si>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</si>
  <si>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</si>
  <si>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</si>
  <si>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</si>
  <si>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</si>
  <si>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</si>
  <si>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</si>
  <si>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</si>
  <si>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</si>
  <si>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</si>
  <si>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</si>
  <si>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</si>
  <si>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</si>
  <si>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</si>
  <si>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</si>
  <si>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</si>
  <si>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</si>
  <si>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</si>
  <si>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</si>
  <si>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</si>
  <si>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</si>
  <si>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</si>
  <si>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</si>
  <si>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</si>
  <si>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</si>
  <si>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</si>
  <si>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</si>
  <si>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</si>
  <si>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</si>
  <si>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</si>
  <si>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</si>
  <si>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</si>
  <si>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</si>
  <si>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</si>
  <si>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</si>
  <si>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</si>
  <si>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</si>
  <si>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</si>
  <si>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</si>
  <si>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</si>
  <si>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</si>
  <si>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</si>
  <si>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</si>
  <si>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</si>
  <si>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</si>
  <si>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</si>
  <si>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</si>
  <si>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</si>
  <si>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</si>
  <si>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</si>
  <si>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</si>
  <si>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</si>
  <si>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</si>
  <si>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</si>
  <si>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</si>
  <si>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</si>
  <si>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</si>
  <si>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</si>
  <si>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</si>
  <si>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</si>
  <si>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</si>
  <si>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</si>
  <si>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</si>
  <si>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</si>
  <si>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</si>
  <si>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</si>
  <si>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</si>
  <si>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</si>
  <si>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</si>
  <si>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</si>
  <si>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</si>
  <si>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</si>
  <si>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</si>
  <si>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</si>
  <si>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</si>
  <si>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</si>
  <si>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</si>
  <si>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</si>
  <si>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</si>
  <si>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</si>
  <si>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</si>
  <si>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</si>
  <si>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</si>
  <si>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</si>
  <si>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</si>
  <si>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</si>
  <si>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</si>
  <si>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</si>
  <si>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</si>
  <si>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</si>
  <si>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</si>
  <si>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</si>
  <si>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</si>
  <si>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</si>
  <si>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</si>
  <si>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</si>
  <si>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</si>
  <si>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</si>
  <si>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</si>
  <si>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</si>
  <si>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</si>
  <si>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</si>
  <si>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</si>
  <si>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</si>
  <si>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</si>
  <si>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</si>
  <si>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</si>
  <si>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</si>
  <si>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</si>
  <si>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</si>
  <si>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</si>
  <si>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</si>
  <si>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</si>
  <si>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</si>
  <si>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</si>
  <si>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</si>
  <si>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</si>
  <si>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</si>
  <si>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</si>
  <si>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</si>
  <si>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</si>
  <si>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</si>
  <si>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</si>
  <si>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</si>
  <si>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</si>
  <si>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</si>
  <si>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</si>
  <si>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</si>
  <si>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</si>
  <si>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</si>
  <si>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</si>
  <si>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</si>
  <si>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</si>
  <si>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</si>
  <si>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</si>
  <si>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</si>
  <si>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</si>
  <si>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</si>
  <si>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</si>
  <si>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</si>
  <si>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</si>
  <si>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</si>
  <si>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</si>
  <si>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</si>
  <si>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</si>
  <si>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</si>
  <si>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</si>
  <si>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</si>
  <si>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</si>
  <si>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</si>
  <si>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</si>
  <si>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</si>
  <si>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</si>
  <si>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</si>
  <si>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</si>
  <si>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</si>
  <si>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</si>
  <si>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</si>
  <si>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</si>
  <si>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</si>
  <si>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</si>
  <si>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</si>
  <si>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</si>
  <si>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</si>
  <si>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</si>
  <si>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</si>
  <si>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</si>
  <si>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</si>
  <si>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</si>
  <si>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</si>
  <si>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</si>
  <si>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</si>
  <si>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</si>
  <si>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</si>
  <si>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</si>
  <si>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</si>
  <si>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</si>
  <si>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</si>
  <si>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</si>
  <si>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</si>
  <si>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</si>
  <si>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</si>
  <si>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</si>
  <si>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</si>
  <si>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</si>
  <si>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</si>
  <si>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</si>
  <si>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</si>
  <si>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</si>
  <si>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</si>
  <si>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</si>
  <si>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</si>
  <si>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</si>
  <si>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</si>
  <si>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</si>
  <si>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</si>
  <si>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</si>
  <si>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</si>
  <si>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</si>
  <si>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</si>
  <si>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</si>
  <si>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</si>
  <si>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</si>
  <si>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</si>
  <si>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</si>
  <si>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</si>
  <si>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</si>
  <si>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</si>
  <si>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</si>
  <si>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</si>
  <si>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</si>
  <si>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</si>
  <si>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</si>
  <si>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</si>
  <si>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</si>
  <si>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</si>
  <si>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</si>
  <si>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</si>
  <si>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</si>
  <si>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</si>
  <si>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</si>
  <si>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</si>
  <si>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</si>
  <si>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</si>
  <si>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</si>
  <si>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</si>
  <si>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</si>
  <si>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</si>
  <si>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</si>
  <si>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</si>
  <si>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</si>
  <si>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</si>
  <si>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</si>
  <si>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</si>
  <si>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</si>
  <si>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</si>
  <si>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</si>
  <si>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</si>
  <si>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</si>
  <si>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</si>
  <si>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</si>
  <si>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</si>
  <si>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</si>
  <si>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</si>
  <si>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</si>
  <si>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</si>
  <si>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</si>
  <si>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</si>
  <si>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</si>
  <si>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</si>
  <si>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</si>
  <si>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</si>
  <si>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</si>
  <si>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</si>
  <si>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</si>
  <si>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</si>
  <si>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</si>
  <si>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</si>
  <si>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</si>
  <si>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</si>
  <si>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</si>
  <si>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</si>
  <si>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</si>
  <si>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</si>
  <si>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</si>
  <si>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</si>
  <si>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</si>
  <si>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</si>
  <si>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</si>
  <si>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</si>
  <si>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</si>
  <si>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</si>
  <si>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</si>
  <si>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</si>
  <si>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</si>
  <si>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</si>
  <si>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</si>
  <si>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</si>
  <si>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</si>
  <si>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</si>
  <si>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</si>
  <si>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</si>
  <si>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</si>
  <si>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</si>
  <si>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</si>
  <si>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</si>
  <si>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</si>
  <si>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</si>
  <si>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</si>
  <si>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</si>
  <si>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</si>
  <si>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</si>
  <si>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</si>
  <si>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</si>
  <si>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</si>
  <si>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</si>
  <si>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</si>
  <si>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</si>
  <si>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</si>
  <si>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</si>
  <si>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</si>
  <si>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</si>
  <si>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</si>
  <si>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</si>
  <si>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</si>
  <si>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</si>
  <si>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</si>
  <si>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</si>
  <si>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</si>
  <si>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</si>
  <si>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</si>
  <si>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</si>
  <si>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</si>
  <si>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</si>
  <si>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</si>
  <si>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</si>
  <si>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</si>
  <si>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</si>
  <si>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</si>
  <si>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</si>
  <si>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</si>
  <si>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</si>
  <si>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</si>
  <si>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</si>
  <si>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</si>
  <si>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</si>
  <si>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</si>
  <si>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</si>
  <si>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</si>
  <si>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</si>
  <si>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</si>
  <si>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</si>
  <si>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</si>
  <si>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</si>
  <si>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</si>
  <si>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</si>
  <si>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</si>
  <si>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</si>
  <si>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</si>
  <si>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</si>
  <si>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</si>
  <si>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</si>
  <si>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</si>
  <si>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</si>
  <si>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</si>
  <si>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</si>
  <si>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</si>
  <si>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</si>
  <si>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</si>
  <si>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</si>
  <si>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</si>
  <si>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</si>
  <si>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</si>
  <si>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</si>
  <si>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</si>
  <si>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</si>
  <si>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</si>
  <si>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</si>
  <si>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</si>
  <si>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</si>
  <si>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</si>
  <si>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</si>
  <si>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</si>
  <si>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</si>
  <si>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</si>
  <si>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</si>
  <si>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</si>
  <si>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</si>
  <si>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</si>
  <si>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</si>
  <si>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</si>
  <si>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</si>
  <si>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</si>
  <si>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</si>
  <si>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</si>
  <si>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</si>
  <si>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</si>
  <si>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</si>
  <si>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</si>
  <si>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</si>
  <si>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</si>
  <si>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</si>
  <si>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</si>
  <si>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</si>
  <si>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</si>
  <si>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</si>
  <si>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</si>
  <si>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</si>
  <si>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</si>
  <si>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</si>
  <si>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</si>
  <si>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</si>
  <si>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</si>
  <si>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</si>
  <si>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</si>
  <si>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</si>
  <si>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</si>
  <si>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</si>
  <si>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</si>
  <si>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</si>
  <si>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</si>
  <si>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</si>
  <si>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</si>
  <si>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</si>
  <si>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</si>
  <si>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</si>
  <si>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</si>
  <si>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</si>
  <si>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</si>
  <si>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</si>
  <si>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</si>
  <si>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</si>
  <si>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</si>
  <si>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</si>
  <si>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</si>
  <si>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</si>
  <si>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</si>
  <si>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</si>
  <si>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</si>
  <si>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</si>
  <si>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</si>
  <si>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</si>
  <si>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</si>
  <si>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</si>
  <si>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</si>
  <si>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</si>
  <si>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</si>
  <si>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</si>
  <si>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</si>
  <si>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</si>
  <si>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</si>
  <si>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</si>
  <si>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</si>
  <si>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</si>
  <si>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</si>
  <si>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</si>
  <si>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</si>
  <si>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</si>
  <si>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</si>
  <si>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</si>
  <si>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</si>
  <si>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</si>
  <si>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</si>
  <si>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</si>
  <si>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</si>
  <si>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</si>
  <si>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</si>
  <si>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</si>
  <si>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</si>
  <si>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</si>
  <si>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</si>
  <si>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</si>
  <si>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</si>
  <si>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</si>
  <si>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</si>
  <si>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</si>
  <si>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</si>
  <si>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</si>
  <si>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</si>
  <si>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</si>
  <si>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</si>
  <si>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</si>
  <si>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</si>
  <si>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</si>
  <si>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</si>
  <si>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</si>
  <si>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</si>
  <si>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</si>
  <si>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</si>
  <si>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</si>
  <si>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</si>
  <si>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</si>
  <si>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</si>
  <si>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</si>
  <si>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</si>
  <si>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</si>
  <si>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</si>
  <si>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</si>
  <si>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</si>
  <si>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</si>
  <si>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</si>
  <si>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</si>
  <si>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</si>
  <si>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</si>
  <si>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</si>
  <si>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</si>
  <si>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</si>
  <si>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</si>
  <si>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</si>
  <si>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</si>
  <si>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</si>
  <si>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</si>
  <si>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</si>
  <si>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</si>
  <si>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</si>
  <si>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</si>
  <si>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</si>
  <si>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</si>
  <si>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</si>
  <si>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</si>
  <si>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</si>
  <si>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</si>
  <si>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</si>
  <si>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</si>
  <si>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</si>
  <si>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</si>
  <si>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</si>
  <si>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</si>
  <si>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</si>
  <si>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</si>
  <si>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</si>
  <si>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</si>
  <si>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</si>
  <si>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</si>
  <si>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</si>
  <si>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</si>
  <si>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</si>
  <si>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</si>
  <si>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</si>
  <si>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</si>
  <si>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</si>
  <si>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</si>
  <si>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</si>
  <si>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</si>
  <si>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</si>
  <si>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</si>
  <si>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</si>
  <si>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</si>
  <si>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</si>
  <si>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</si>
  <si>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</si>
  <si>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</si>
  <si>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</si>
  <si>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</si>
  <si>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</si>
  <si>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</si>
  <si>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</si>
  <si>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</si>
  <si>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</si>
  <si>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</si>
  <si>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</si>
  <si>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</si>
  <si>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</si>
  <si>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</si>
  <si>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</si>
  <si>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</si>
  <si>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</si>
  <si>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</si>
  <si>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</si>
  <si>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</si>
  <si>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</si>
  <si>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</si>
  <si>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</si>
  <si>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</si>
  <si>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</si>
  <si>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</si>
  <si>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</si>
  <si>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</si>
  <si>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</si>
  <si>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</si>
  <si>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</si>
  <si>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</si>
  <si>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</si>
  <si>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</si>
  <si>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</si>
  <si>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</si>
  <si>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</si>
  <si>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</si>
  <si>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</si>
  <si>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</si>
  <si>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</si>
  <si>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</si>
  <si>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</si>
  <si>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</si>
  <si>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</si>
  <si>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</si>
  <si>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</si>
  <si>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</si>
  <si>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</si>
  <si>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</si>
  <si>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</si>
  <si>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</si>
  <si>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</si>
  <si>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</si>
  <si>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</si>
  <si>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</si>
  <si>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</si>
  <si>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</si>
  <si>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</si>
  <si>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</si>
  <si>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</si>
  <si>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</si>
  <si>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</si>
  <si>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</si>
  <si>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</si>
  <si>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</si>
  <si>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</si>
  <si>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</si>
  <si>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</si>
  <si>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</si>
  <si>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</si>
  <si>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</si>
  <si>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</si>
  <si>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</si>
  <si>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</si>
  <si>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</si>
  <si>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</si>
  <si>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</si>
  <si>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</si>
  <si>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</si>
  <si>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</si>
  <si>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</si>
  <si>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</si>
  <si>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</si>
  <si>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</si>
  <si>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</si>
  <si>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</si>
  <si>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</si>
  <si>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</si>
  <si>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</si>
  <si>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</si>
  <si>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</si>
  <si>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</si>
  <si>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</si>
  <si>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</si>
  <si>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</si>
  <si>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</si>
  <si>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</si>
  <si>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</si>
  <si>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</si>
  <si>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</si>
  <si>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</si>
  <si>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</si>
  <si>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</si>
  <si>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</si>
  <si>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</si>
  <si>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</si>
  <si>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</si>
  <si>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</si>
  <si>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</si>
  <si>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</si>
  <si>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</si>
  <si>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</si>
  <si>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</si>
  <si>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</si>
  <si>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</si>
  <si>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</si>
  <si>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</si>
  <si>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</si>
  <si>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</si>
  <si>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</si>
  <si>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</si>
  <si>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</si>
  <si>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</si>
  <si>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</si>
  <si>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</si>
  <si>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</si>
  <si>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</si>
  <si>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</si>
  <si>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</si>
  <si>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</si>
  <si>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</si>
  <si>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</si>
  <si>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</si>
  <si>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</si>
  <si>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</si>
  <si>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</si>
  <si>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</si>
  <si>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</si>
  <si>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</si>
  <si>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</si>
  <si>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</si>
  <si>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</si>
  <si>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</si>
  <si>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</si>
  <si>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</si>
  <si>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</si>
  <si>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</si>
  <si>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</si>
  <si>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</si>
  <si>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</si>
  <si>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</si>
  <si>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</si>
  <si>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</si>
  <si>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</si>
  <si>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</si>
  <si>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</si>
  <si>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</si>
  <si>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</si>
  <si>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</si>
  <si>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</si>
  <si>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</si>
  <si>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</si>
  <si>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</si>
  <si>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</si>
  <si>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</si>
  <si>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</si>
  <si>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</si>
  <si>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</si>
  <si>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</si>
  <si>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</si>
  <si>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</si>
  <si>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</si>
  <si>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</si>
  <si>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</si>
  <si>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</si>
  <si>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</si>
  <si>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</si>
  <si>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</si>
  <si>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</si>
  <si>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</si>
  <si>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</si>
  <si>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</si>
  <si>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</si>
  <si>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</si>
  <si>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</si>
  <si>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</si>
  <si>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</si>
  <si>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</si>
  <si>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</si>
  <si>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</si>
  <si>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</si>
  <si>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</si>
  <si>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</si>
  <si>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</si>
  <si>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</si>
  <si>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</si>
  <si>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</si>
  <si>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</si>
  <si>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</si>
  <si>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</si>
  <si>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</si>
  <si>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</si>
  <si>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</si>
  <si>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</si>
  <si>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</si>
  <si>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</si>
  <si>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</si>
  <si>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</si>
  <si>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</si>
  <si>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</si>
  <si>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</si>
  <si>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</si>
  <si>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</si>
  <si>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</si>
  <si>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</si>
  <si>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</si>
  <si>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</si>
  <si>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</si>
  <si>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</si>
  <si>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</si>
  <si>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</si>
  <si>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</si>
  <si>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</si>
  <si>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</si>
  <si>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</si>
  <si>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</si>
  <si>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</si>
  <si>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</si>
  <si>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</si>
  <si>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</si>
  <si>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</si>
  <si>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</si>
  <si>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</si>
  <si>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</si>
  <si>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</si>
  <si>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</si>
  <si>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</si>
  <si>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</si>
  <si>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</si>
  <si>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</si>
  <si>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</si>
  <si>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</si>
  <si>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</si>
  <si>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</si>
  <si>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</si>
  <si>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</si>
  <si>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</si>
  <si>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</si>
  <si>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</si>
  <si>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</si>
  <si>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</si>
  <si>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</si>
  <si>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</si>
  <si>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</si>
  <si>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</si>
  <si>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</si>
  <si>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</si>
  <si>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</si>
  <si>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</si>
  <si>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</si>
  <si>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</si>
  <si>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</si>
  <si>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</si>
  <si>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</si>
  <si>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</si>
  <si>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</si>
  <si>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</si>
  <si>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</si>
  <si>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</si>
  <si>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</si>
  <si>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</si>
  <si>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</si>
  <si>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</si>
  <si>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</si>
  <si>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</si>
  <si>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</si>
  <si>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</si>
  <si>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</si>
  <si>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</si>
  <si>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</si>
  <si>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</si>
  <si>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</si>
  <si>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</si>
  <si>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</si>
  <si>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</si>
  <si>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</si>
  <si>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</si>
  <si>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</si>
  <si>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</si>
  <si>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</si>
  <si>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</si>
  <si>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</si>
  <si>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</si>
  <si>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</si>
  <si>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</si>
  <si>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</si>
  <si>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</si>
  <si>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</si>
  <si>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</si>
  <si>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</si>
  <si>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</si>
  <si>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</si>
  <si>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</si>
  <si>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</si>
  <si>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</si>
  <si>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</si>
  <si>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</si>
  <si>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</si>
  <si>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</si>
  <si>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</si>
  <si>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</si>
  <si>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</si>
  <si>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</si>
  <si>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</si>
  <si>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</si>
  <si>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</si>
  <si>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</si>
  <si>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</si>
  <si>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</si>
  <si>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</si>
  <si>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</si>
  <si>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</si>
  <si>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</si>
  <si>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</si>
  <si>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</si>
  <si>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</si>
  <si>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</si>
  <si>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</si>
  <si>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</si>
  <si>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</si>
  <si>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</si>
  <si>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</si>
  <si>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</si>
  <si>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</si>
  <si>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</si>
  <si>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</si>
  <si>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</si>
  <si>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</si>
  <si>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</si>
  <si>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</si>
  <si>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</si>
  <si>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</si>
  <si>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</si>
  <si>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</si>
  <si>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</si>
  <si>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</si>
  <si>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</si>
  <si>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</si>
  <si>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</si>
  <si>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</si>
  <si>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</si>
  <si>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</si>
  <si>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</si>
  <si>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</si>
  <si>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</si>
  <si>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</si>
  <si>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</si>
  <si>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</si>
  <si>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</si>
  <si>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</si>
  <si>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</si>
  <si>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</si>
  <si>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</si>
  <si>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</si>
  <si>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</si>
  <si>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</si>
  <si>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</si>
  <si>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</si>
  <si>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</si>
  <si>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</si>
  <si>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</si>
  <si>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</si>
  <si>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</si>
  <si>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</si>
  <si>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</si>
  <si>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</si>
  <si>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</si>
  <si>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</si>
  <si>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</si>
  <si>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</si>
  <si>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</si>
  <si>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</si>
  <si>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</si>
  <si>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</si>
  <si>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</si>
  <si>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</si>
  <si>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</si>
  <si>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</si>
  <si>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</si>
  <si>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</si>
  <si>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</si>
  <si>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</si>
  <si>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</si>
  <si>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</si>
  <si>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</si>
  <si>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</si>
  <si>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</si>
  <si>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</si>
  <si>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</si>
  <si>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</si>
  <si>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</si>
  <si>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</si>
  <si>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</si>
  <si>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</si>
  <si>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</si>
  <si>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</si>
  <si>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</si>
  <si>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</si>
  <si>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</si>
  <si>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</si>
  <si>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</si>
  <si>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</si>
  <si>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</si>
  <si>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</si>
  <si>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</si>
  <si>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</si>
  <si>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</si>
  <si>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</si>
  <si>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</si>
  <si>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</si>
  <si>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</si>
  <si>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</si>
  <si>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</si>
  <si>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</si>
  <si>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</si>
  <si>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</si>
  <si>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</si>
  <si>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</si>
  <si>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</si>
  <si>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</si>
  <si>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</si>
  <si>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</si>
  <si>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</si>
  <si>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</si>
  <si>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</si>
  <si>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</si>
  <si>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</si>
  <si>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</si>
  <si>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</si>
  <si>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</si>
  <si>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</si>
  <si>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</si>
  <si>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</si>
  <si>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</si>
  <si>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</si>
  <si>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</si>
  <si>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</si>
  <si>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</si>
  <si>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</si>
  <si>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</si>
  <si>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</si>
  <si>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</si>
  <si>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</si>
  <si>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</si>
  <si>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</si>
  <si>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</si>
  <si>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</si>
  <si>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</si>
  <si>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</si>
  <si>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</si>
  <si>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</si>
  <si>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</si>
  <si>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</si>
  <si>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</si>
  <si>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</si>
  <si>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</si>
  <si>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</si>
  <si>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</si>
  <si>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</si>
  <si>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</si>
  <si>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</si>
  <si>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</si>
  <si>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</si>
  <si>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</si>
  <si>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</si>
  <si>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</si>
  <si>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</si>
  <si>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</si>
  <si>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</si>
  <si>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</si>
  <si>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</si>
  <si>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</si>
  <si>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</si>
  <si>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</si>
  <si>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</si>
  <si>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</si>
  <si>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</si>
  <si>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</si>
  <si>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</si>
  <si>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</si>
  <si>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</si>
  <si>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</si>
  <si>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</si>
  <si>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</si>
  <si>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</si>
  <si>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</si>
  <si>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</si>
  <si>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</si>
  <si>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</si>
  <si>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</si>
  <si>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</si>
  <si>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</si>
  <si>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</si>
  <si>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</si>
  <si>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</si>
  <si>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</si>
  <si>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</si>
  <si>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</si>
  <si>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</si>
  <si>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</si>
  <si>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</si>
  <si>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</si>
  <si>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</si>
  <si>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</si>
  <si>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</si>
  <si>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</si>
  <si>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</si>
  <si>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</si>
  <si>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</si>
  <si>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</si>
  <si>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</si>
  <si>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</si>
  <si>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</si>
  <si>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</si>
  <si>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</si>
  <si>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</si>
  <si>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</si>
  <si>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</si>
  <si>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</si>
  <si>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</si>
  <si>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</si>
  <si>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</si>
  <si>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</si>
  <si>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</si>
  <si>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</si>
  <si>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</si>
  <si>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</si>
  <si>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</si>
  <si>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</si>
  <si>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</si>
  <si>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</si>
  <si>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</si>
  <si>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</si>
  <si>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</si>
  <si>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</si>
  <si>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</si>
  <si>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</si>
  <si>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</si>
  <si>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</si>
  <si>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</si>
  <si>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</si>
  <si>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</si>
  <si>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</si>
  <si>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</si>
  <si>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</si>
  <si>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</si>
  <si>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</si>
  <si>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</si>
  <si>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</si>
  <si>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</si>
  <si>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</si>
  <si>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</si>
  <si>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</si>
  <si>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</si>
  <si>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</si>
  <si>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</si>
  <si>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</si>
  <si>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</si>
  <si>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</si>
  <si>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</si>
  <si>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</si>
  <si>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</si>
  <si>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</si>
  <si>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</si>
  <si>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</si>
  <si>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</si>
  <si>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</si>
  <si>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</si>
  <si>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</si>
  <si>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</si>
  <si>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</si>
  <si>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</si>
  <si>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</si>
  <si>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</si>
  <si>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</si>
  <si>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</si>
  <si>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</si>
  <si>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</si>
  <si>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</si>
  <si>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</si>
  <si>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</si>
  <si>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</si>
  <si>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</si>
  <si>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</si>
  <si>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</si>
  <si>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</si>
  <si>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</si>
  <si>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</si>
  <si>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</si>
  <si>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</si>
  <si>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</si>
  <si>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</si>
  <si>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</si>
  <si>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</si>
  <si>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</si>
  <si>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</si>
  <si>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</si>
  <si>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</si>
  <si>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</si>
  <si>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</si>
  <si>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</si>
  <si>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</si>
  <si>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</si>
  <si>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</si>
  <si>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</si>
  <si>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</si>
  <si>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</si>
  <si>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</si>
  <si>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</si>
  <si>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</si>
  <si>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</si>
  <si>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</si>
  <si>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</si>
  <si>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</si>
  <si>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</si>
  <si>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</si>
  <si>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</si>
  <si>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</si>
  <si>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</si>
  <si>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</si>
  <si>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</si>
  <si>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</si>
  <si>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</si>
  <si>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</si>
  <si>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</si>
  <si>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</si>
  <si>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</si>
  <si>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</si>
  <si>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</si>
  <si>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</si>
  <si>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</si>
  <si>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</si>
  <si>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</si>
  <si>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</si>
  <si>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</si>
  <si>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</si>
  <si>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</si>
  <si>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</si>
  <si>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</si>
  <si>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</si>
  <si>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</si>
  <si>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</si>
  <si>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</si>
  <si>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</si>
  <si>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</si>
  <si>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</si>
  <si>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</si>
  <si>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</si>
  <si>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</si>
  <si>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</si>
  <si>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</si>
  <si>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</si>
  <si>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</si>
  <si>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</si>
  <si>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</si>
  <si>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</si>
  <si>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</si>
  <si>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</si>
  <si>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</si>
  <si>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</si>
  <si>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</si>
  <si>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</si>
  <si>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</si>
  <si>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</si>
  <si>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</si>
  <si>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</si>
  <si>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</si>
  <si>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</si>
  <si>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</si>
  <si>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</si>
  <si>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</si>
  <si>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</si>
  <si>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</si>
  <si>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</si>
  <si>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</si>
  <si>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</si>
  <si>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</si>
  <si>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</si>
  <si>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</si>
  <si>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</si>
  <si>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</si>
  <si>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</si>
  <si>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</si>
  <si>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</si>
  <si>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</si>
  <si>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</si>
  <si>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</si>
  <si>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</si>
  <si>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</si>
  <si>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</si>
  <si>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</si>
  <si>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</si>
  <si>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</si>
  <si>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</si>
  <si>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</si>
  <si>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</si>
  <si>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</si>
  <si>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</si>
  <si>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</si>
  <si>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</si>
  <si>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</si>
  <si>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</si>
  <si>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</si>
  <si>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</si>
  <si>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</si>
  <si>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</si>
  <si>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</si>
  <si>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</si>
  <si>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</si>
  <si>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</si>
  <si>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</si>
  <si>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</si>
  <si>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</si>
  <si>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</si>
  <si>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</si>
  <si>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</si>
  <si>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</si>
  <si>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</si>
  <si>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</si>
  <si>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</si>
  <si>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</si>
  <si>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</si>
  <si>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</si>
  <si>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</si>
  <si>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</si>
  <si>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</si>
  <si>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</si>
  <si>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</si>
  <si>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</si>
  <si>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</si>
  <si>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</si>
  <si>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</si>
  <si>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</si>
  <si>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</si>
  <si>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</si>
  <si>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</si>
  <si>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</si>
  <si>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</si>
  <si>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</si>
  <si>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</si>
  <si>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</si>
  <si>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</si>
  <si>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</si>
  <si>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</si>
  <si>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</si>
  <si>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</si>
  <si>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</si>
  <si>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</si>
  <si>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</si>
  <si>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</si>
  <si>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</si>
  <si>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</si>
  <si>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</si>
  <si>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</si>
  <si>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</si>
  <si>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</si>
  <si>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</si>
  <si>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</si>
  <si>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</si>
  <si>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</si>
  <si>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</si>
  <si>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</si>
  <si>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</si>
  <si>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</si>
  <si>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</si>
  <si>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</si>
  <si>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</si>
  <si>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</si>
  <si>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</si>
  <si>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</si>
  <si>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</si>
  <si>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</si>
  <si>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</si>
  <si>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</si>
  <si>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</si>
  <si>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</si>
  <si>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</si>
  <si>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</si>
  <si>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</si>
  <si>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</si>
  <si>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</si>
  <si>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</si>
  <si>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</si>
  <si>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</si>
  <si>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</si>
  <si>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</si>
  <si>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</si>
  <si>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</si>
  <si>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</si>
  <si>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</si>
  <si>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</si>
  <si>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</si>
  <si>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</si>
  <si>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</si>
  <si>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</si>
  <si>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</si>
  <si>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</si>
  <si>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</si>
  <si>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</si>
  <si>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</si>
  <si>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</si>
  <si>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</si>
  <si>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</si>
  <si>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</si>
  <si>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</si>
  <si>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</si>
  <si>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</si>
  <si>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</si>
  <si>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</si>
  <si>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</si>
  <si>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</si>
  <si>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</si>
  <si>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</si>
  <si>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</si>
  <si>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</si>
  <si>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</si>
  <si>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</si>
  <si>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</si>
  <si>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</si>
  <si>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</si>
  <si>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</si>
  <si>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</si>
  <si>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</si>
  <si>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</si>
  <si>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</si>
  <si>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</si>
  <si>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</si>
  <si>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</si>
  <si>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</si>
  <si>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</si>
  <si>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</si>
  <si>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</si>
  <si>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</si>
  <si>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</si>
  <si>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</si>
  <si>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</si>
  <si>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</si>
  <si>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</si>
  <si>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</si>
  <si>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</si>
  <si>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</si>
  <si>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</si>
  <si>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</si>
  <si>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</si>
  <si>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</si>
  <si>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</si>
  <si>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</si>
  <si>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</si>
  <si>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</si>
  <si>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</si>
  <si>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</si>
  <si>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</si>
  <si>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</si>
  <si>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</si>
  <si>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</si>
  <si>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</si>
  <si>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</si>
  <si>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</si>
  <si>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</si>
  <si>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</si>
  <si>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</si>
  <si>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</si>
  <si>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</si>
  <si>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</si>
  <si>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</si>
  <si>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</si>
  <si>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</si>
  <si>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</si>
  <si>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</si>
  <si>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</si>
  <si>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</si>
  <si>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</si>
  <si>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</si>
  <si>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</si>
  <si>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</si>
  <si>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</si>
  <si>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</si>
  <si>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</si>
  <si>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</si>
  <si>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</si>
  <si>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</si>
  <si>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</si>
  <si>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</si>
  <si>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</si>
  <si>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</si>
  <si>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</si>
  <si>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</si>
  <si>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</si>
  <si>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</si>
  <si>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</si>
  <si>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</si>
  <si>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</si>
  <si>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</si>
  <si>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</si>
  <si>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</si>
  <si>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</si>
  <si>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</si>
  <si>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</si>
  <si>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</si>
  <si>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</si>
  <si>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</si>
  <si>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</si>
  <si>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</si>
  <si>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</si>
  <si>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</si>
  <si>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</si>
  <si>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</si>
  <si>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</si>
  <si>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</si>
  <si>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</si>
  <si>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</si>
  <si>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</si>
  <si>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</si>
  <si>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</si>
  <si>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</si>
  <si>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</si>
  <si>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</si>
  <si>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</si>
  <si>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</si>
  <si>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</si>
  <si>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</si>
  <si>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</si>
  <si>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</si>
  <si>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</si>
  <si>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</si>
  <si>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</si>
  <si>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</si>
  <si>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</si>
  <si>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</si>
  <si>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</si>
  <si>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</si>
  <si>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</si>
  <si>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</si>
  <si>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</si>
  <si>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</si>
  <si>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</si>
  <si>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</si>
  <si>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</si>
  <si>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</si>
  <si>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</si>
  <si>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</si>
  <si>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</si>
  <si>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</si>
  <si>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</si>
  <si>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</si>
  <si>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</si>
  <si>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</si>
  <si>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</si>
  <si>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</si>
  <si>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</si>
  <si>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</si>
  <si>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</si>
  <si>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</si>
  <si>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</si>
  <si>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</si>
  <si>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</si>
  <si>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</si>
  <si>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</si>
  <si>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</si>
  <si>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</si>
  <si>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</si>
  <si>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</si>
  <si>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</si>
  <si>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</si>
  <si>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</si>
  <si>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</si>
  <si>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</si>
  <si>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</si>
  <si>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</si>
  <si>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</si>
  <si>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</si>
  <si>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</si>
  <si>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</si>
  <si>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</si>
  <si>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</si>
  <si>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</si>
  <si>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</si>
  <si>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</si>
  <si>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</si>
  <si>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</si>
  <si>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</si>
  <si>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</si>
  <si>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</si>
  <si>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</si>
  <si>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</si>
  <si>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</si>
  <si>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</si>
  <si>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</si>
  <si>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</si>
  <si>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</si>
  <si>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</si>
  <si>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</si>
  <si>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</si>
  <si>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</si>
  <si>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</si>
  <si>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</si>
  <si>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</si>
  <si>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</si>
  <si>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</si>
  <si>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</si>
  <si>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</si>
  <si>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</si>
  <si>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</si>
  <si>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</si>
  <si>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</si>
  <si>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</si>
  <si>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</si>
  <si>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</si>
  <si>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</si>
  <si>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</si>
  <si>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</si>
  <si>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</si>
  <si>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</si>
  <si>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</si>
  <si>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</si>
  <si>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</si>
  <si>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</si>
  <si>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</si>
  <si>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</si>
  <si>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</si>
  <si>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</si>
  <si>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</si>
  <si>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</si>
  <si>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</si>
  <si>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</si>
  <si>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</si>
  <si>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</si>
  <si>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</si>
  <si>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</si>
  <si>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</si>
  <si>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</si>
  <si>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</si>
  <si>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</si>
  <si>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</si>
  <si>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</si>
  <si>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</si>
  <si>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</si>
  <si>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</si>
  <si>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</si>
  <si>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</si>
  <si>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</si>
  <si>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</si>
  <si>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</si>
  <si>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</si>
  <si>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</si>
  <si>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</si>
  <si>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</si>
  <si>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</si>
  <si>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</si>
  <si>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</si>
  <si>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</si>
  <si>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</si>
  <si>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</si>
  <si>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</si>
  <si>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</si>
  <si>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</si>
  <si>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</si>
  <si>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</si>
  <si>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</si>
  <si>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</si>
  <si>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</si>
  <si>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</si>
  <si>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</si>
  <si>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</si>
  <si>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</si>
  <si>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</si>
  <si>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</si>
  <si>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</si>
  <si>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</si>
  <si>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</si>
  <si>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</si>
  <si>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</si>
  <si>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</si>
  <si>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</si>
  <si>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</si>
  <si>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</si>
  <si>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</si>
  <si>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</si>
  <si>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</si>
  <si>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</si>
  <si>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</si>
  <si>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</si>
  <si>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</si>
  <si>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</si>
  <si>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</si>
  <si>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</si>
  <si>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</si>
  <si>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</si>
  <si>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</si>
  <si>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</si>
  <si>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</si>
  <si>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</si>
  <si>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</si>
  <si>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</si>
  <si>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</si>
  <si>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</si>
  <si>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</si>
  <si>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</si>
  <si>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</si>
  <si>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</si>
  <si>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</si>
  <si>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</si>
  <si>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</si>
  <si>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</si>
  <si>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</si>
  <si>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</si>
  <si>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</si>
  <si>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</si>
  <si>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</si>
  <si>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</si>
  <si>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</si>
  <si>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</si>
  <si>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</si>
  <si>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</si>
  <si>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</si>
  <si>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</si>
  <si>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</si>
  <si>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</si>
  <si>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</si>
  <si>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</si>
  <si>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</si>
  <si>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</si>
  <si>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</si>
  <si>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</si>
  <si>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</si>
  <si>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</si>
  <si>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</si>
  <si>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</si>
  <si>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</si>
  <si>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</si>
  <si>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</si>
  <si>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</si>
  <si>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</si>
  <si>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</si>
  <si>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</si>
  <si>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</si>
  <si>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</si>
  <si>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</si>
  <si>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</si>
  <si>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</si>
  <si>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</si>
  <si>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</si>
  <si>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</si>
  <si>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</si>
  <si>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</si>
  <si>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</si>
  <si>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</si>
  <si>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</si>
  <si>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</si>
  <si>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</si>
  <si>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</si>
  <si>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</si>
  <si>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</si>
  <si>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</si>
  <si>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</si>
  <si>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</si>
  <si>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</si>
  <si>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</si>
  <si>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</si>
  <si>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</si>
  <si>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</si>
  <si>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</si>
  <si>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</si>
  <si>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</si>
  <si>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</si>
  <si>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</si>
  <si>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</si>
  <si>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</si>
  <si>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</si>
  <si>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</si>
  <si>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</si>
  <si>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</si>
  <si>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</si>
  <si>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</si>
  <si>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</si>
  <si>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</si>
  <si>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</si>
  <si>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</si>
  <si>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</si>
  <si>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</si>
  <si>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</si>
  <si>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</si>
  <si>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</si>
  <si>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</si>
  <si>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</si>
  <si>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</si>
  <si>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</si>
  <si>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</si>
  <si>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</si>
  <si>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</si>
  <si>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</si>
  <si>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</si>
  <si>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</si>
  <si>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</si>
  <si>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</si>
  <si>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</si>
  <si>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</si>
  <si>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</si>
  <si>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</si>
  <si>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</si>
  <si>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</si>
  <si>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</si>
  <si>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</si>
  <si>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</si>
  <si>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</si>
  <si>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</si>
  <si>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</si>
  <si>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</si>
  <si>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</si>
  <si>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</si>
  <si>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</si>
  <si>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</si>
  <si>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</si>
  <si>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</si>
  <si>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</si>
  <si>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</si>
  <si>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</si>
  <si>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</si>
  <si>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</si>
  <si>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</si>
  <si>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</si>
  <si>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</si>
  <si>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</si>
  <si>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</si>
  <si>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</si>
  <si>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</si>
  <si>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</si>
  <si>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</si>
  <si>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</si>
  <si>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</si>
  <si>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</si>
  <si>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</si>
  <si>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</si>
  <si>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</si>
  <si>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</si>
  <si>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</si>
  <si>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</si>
  <si>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</si>
  <si>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</si>
  <si>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</si>
  <si>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</si>
  <si>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</si>
  <si>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</si>
  <si>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</si>
  <si>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</si>
  <si>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</si>
  <si>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</si>
  <si>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</si>
  <si>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</si>
  <si>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</si>
  <si>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</si>
  <si>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</si>
  <si>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</si>
  <si>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</si>
  <si>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</si>
  <si>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</si>
  <si>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</si>
  <si>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</si>
  <si>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</si>
  <si>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</si>
  <si>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</si>
  <si>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</si>
  <si>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</si>
  <si>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</si>
  <si>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</si>
  <si>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</si>
  <si>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</si>
  <si>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</si>
  <si>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</si>
  <si>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</si>
  <si>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</si>
  <si>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</si>
  <si>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</si>
  <si>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</si>
  <si>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</si>
  <si>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</si>
  <si>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</si>
  <si>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</si>
  <si>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</si>
  <si>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</si>
  <si>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</si>
  <si>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</si>
  <si>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</si>
  <si>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</si>
  <si>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</si>
  <si>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</si>
  <si>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</si>
  <si>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</si>
  <si>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</si>
  <si>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</si>
  <si>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</si>
  <si>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</si>
  <si>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</si>
  <si>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</si>
  <si>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</si>
  <si>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</si>
  <si>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</si>
  <si>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</si>
  <si>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</si>
  <si>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</si>
  <si>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</si>
  <si>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</si>
  <si>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</si>
  <si>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</si>
  <si>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</si>
  <si>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</si>
  <si>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</si>
  <si>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</si>
  <si>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</si>
  <si>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</si>
  <si>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</si>
  <si>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</si>
  <si>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</si>
  <si>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</si>
  <si>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</si>
  <si>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</si>
  <si>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</si>
  <si>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</si>
  <si>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</si>
  <si>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</si>
  <si>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</si>
  <si>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</si>
  <si>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</si>
  <si>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</si>
  <si>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</si>
  <si>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</si>
  <si>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</si>
  <si>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</si>
  <si>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</si>
  <si>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</si>
  <si>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</si>
  <si>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</si>
  <si>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</si>
  <si>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</si>
  <si>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</si>
  <si>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</si>
  <si>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</si>
  <si>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</si>
  <si>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</si>
  <si>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</si>
  <si>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</si>
  <si>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</si>
  <si>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</si>
  <si>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</si>
  <si>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</si>
  <si>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</si>
  <si>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</si>
  <si>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</si>
  <si>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</si>
  <si>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</si>
  <si>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</si>
  <si>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</si>
  <si>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</si>
  <si>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</si>
  <si>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</si>
  <si>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</si>
  <si>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</si>
  <si>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</si>
  <si>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</si>
  <si>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</si>
  <si>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</si>
  <si>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</si>
  <si>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</si>
  <si>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</si>
  <si>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</si>
  <si>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</si>
  <si>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</si>
  <si>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</si>
  <si>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</si>
  <si>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</si>
  <si>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</si>
  <si>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</si>
  <si>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</si>
  <si>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</si>
  <si>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</si>
  <si>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</si>
  <si>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</si>
  <si>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</si>
  <si>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</si>
  <si>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</si>
  <si>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</si>
  <si>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</si>
  <si>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</si>
  <si>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</si>
  <si>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</si>
  <si>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</si>
  <si>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</si>
  <si>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</si>
  <si>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</si>
  <si>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</si>
  <si>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</si>
  <si>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</si>
  <si>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</si>
  <si>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</si>
  <si>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</si>
  <si>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</si>
  <si>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</si>
  <si>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</si>
  <si>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</si>
  <si>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</si>
  <si>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</si>
  <si>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</si>
  <si>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</si>
  <si>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</si>
  <si>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</si>
  <si>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</si>
  <si>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</si>
  <si>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</si>
  <si>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</si>
  <si>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</si>
  <si>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</si>
  <si>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</si>
  <si>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</si>
  <si>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</si>
  <si>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</si>
  <si>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</si>
  <si>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</si>
  <si>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</si>
  <si>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</si>
  <si>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</si>
  <si>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</si>
  <si>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</si>
  <si>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</si>
  <si>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</si>
  <si>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</si>
  <si>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</si>
  <si>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</si>
  <si>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</si>
  <si>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</si>
  <si>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</si>
  <si>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</si>
  <si>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</si>
  <si>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</si>
  <si>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</si>
  <si>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</si>
  <si>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</si>
  <si>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</si>
  <si>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</si>
  <si>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</si>
  <si>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</si>
  <si>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</si>
  <si>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</si>
  <si>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</si>
  <si>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</si>
  <si>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</si>
  <si>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</si>
  <si>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</si>
  <si>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</si>
  <si>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</si>
  <si>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</si>
  <si>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</si>
  <si>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</si>
  <si>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</si>
  <si>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</si>
  <si>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</si>
  <si>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</si>
  <si>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</si>
  <si>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</si>
  <si>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</si>
  <si>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</si>
  <si>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</si>
  <si>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</si>
  <si>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</si>
  <si>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</si>
  <si>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</si>
  <si>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</si>
  <si>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</si>
  <si>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</si>
  <si>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</si>
  <si>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</si>
  <si>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</si>
  <si>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</si>
  <si>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</si>
  <si>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</si>
  <si>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</si>
  <si>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</si>
  <si>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</si>
  <si>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</si>
  <si>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</si>
  <si>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</si>
  <si>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</si>
  <si>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</si>
  <si>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</si>
  <si>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</si>
  <si>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</si>
  <si>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</si>
  <si>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</si>
  <si>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</si>
  <si>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</si>
  <si>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</si>
  <si>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</si>
  <si>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</si>
  <si>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</si>
  <si>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</si>
  <si>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</si>
  <si>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</si>
  <si>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</si>
  <si>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</si>
  <si>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</si>
  <si>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</si>
  <si>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</si>
  <si>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</si>
  <si>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</si>
  <si>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</si>
  <si>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</si>
  <si>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</si>
  <si>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</si>
  <si>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</si>
  <si>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</si>
  <si>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</si>
  <si>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</si>
  <si>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</si>
  <si>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</si>
  <si>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</si>
  <si>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</si>
  <si>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</si>
  <si>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</si>
  <si>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</si>
  <si>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</si>
  <si>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</si>
  <si>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</si>
  <si>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</si>
  <si>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</si>
  <si>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</si>
  <si>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</si>
  <si>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</si>
  <si>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</si>
  <si>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</si>
  <si>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</si>
  <si>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</si>
  <si>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</si>
  <si>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</si>
  <si>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</si>
  <si>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</si>
  <si>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</si>
  <si>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</si>
  <si>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</si>
  <si>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</si>
  <si>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</si>
  <si>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</si>
  <si>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</si>
  <si>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</si>
  <si>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</si>
  <si>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</si>
  <si>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</si>
  <si>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</si>
  <si>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</si>
  <si>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</si>
  <si>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</si>
  <si>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</si>
  <si>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</si>
  <si>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</si>
  <si>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</si>
  <si>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</si>
  <si>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</si>
  <si>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</si>
  <si>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</si>
  <si>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</si>
  <si>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</si>
  <si>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</si>
  <si>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</si>
  <si>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</si>
  <si>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</si>
  <si>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</si>
  <si>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</si>
  <si>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</si>
  <si>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</si>
  <si>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</si>
  <si>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</si>
  <si>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</si>
  <si>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</si>
  <si>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</si>
  <si>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</si>
  <si>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</si>
  <si>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</si>
  <si>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</si>
  <si>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</si>
  <si>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</si>
  <si>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</si>
  <si>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</si>
  <si>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</si>
  <si>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</si>
  <si>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</si>
  <si>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</si>
  <si>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</si>
  <si>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</si>
  <si>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</si>
  <si>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</si>
  <si>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</si>
  <si>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</si>
  <si>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</si>
  <si>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</si>
  <si>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</si>
  <si>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</si>
  <si>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</si>
  <si>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</si>
  <si>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</si>
  <si>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</si>
  <si>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</si>
  <si>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</si>
  <si>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</si>
  <si>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</si>
  <si>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</si>
  <si>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</si>
  <si>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</si>
  <si>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</si>
  <si>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</si>
  <si>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</si>
  <si>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</si>
  <si>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</si>
  <si>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</si>
  <si>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</si>
  <si>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</si>
  <si>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</si>
  <si>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</si>
  <si>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</si>
  <si>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</si>
  <si>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</si>
  <si>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</si>
  <si>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</si>
  <si>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</si>
  <si>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</si>
  <si>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</si>
  <si>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</si>
  <si>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</si>
  <si>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</si>
  <si>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</si>
  <si>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</si>
  <si>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</si>
  <si>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</si>
  <si>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</si>
  <si>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</si>
  <si>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</si>
  <si>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</si>
  <si>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</si>
  <si>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</si>
  <si>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</si>
  <si>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</si>
  <si>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</si>
  <si>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</si>
  <si>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</si>
  <si>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</si>
  <si>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</si>
  <si>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</si>
  <si>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</si>
  <si>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</si>
  <si>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</si>
  <si>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</si>
  <si>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</si>
  <si>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</si>
  <si>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</si>
  <si>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</si>
  <si>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</si>
  <si>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</si>
  <si>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</si>
  <si>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</si>
  <si>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</si>
  <si>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</si>
  <si>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</si>
  <si>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</si>
  <si>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</si>
  <si>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</si>
  <si>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</si>
  <si>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</si>
  <si>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</si>
  <si>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</si>
  <si>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</si>
  <si>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</si>
  <si>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</si>
  <si>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</si>
  <si>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</si>
  <si>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</si>
  <si>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</si>
  <si>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</si>
  <si>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</si>
  <si>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</si>
  <si>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</si>
  <si>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</si>
  <si>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</si>
  <si>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</si>
  <si>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</si>
  <si>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</si>
  <si>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</si>
  <si>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</si>
  <si>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</si>
  <si>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</si>
  <si>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</si>
  <si>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</si>
  <si>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</si>
  <si>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</si>
  <si>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</si>
  <si>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</si>
  <si>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</si>
  <si>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</si>
  <si>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</si>
  <si>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</si>
  <si>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</si>
  <si>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</si>
  <si>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</si>
  <si>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</si>
  <si>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</si>
  <si>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</si>
  <si>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</si>
  <si>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</si>
  <si>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</si>
  <si>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</si>
  <si>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</si>
  <si>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</si>
  <si>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</si>
  <si>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</si>
  <si>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</si>
  <si>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</si>
  <si>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</si>
  <si>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</si>
  <si>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</si>
  <si>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</si>
  <si>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</si>
  <si>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</si>
  <si>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</si>
  <si>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</si>
  <si>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</si>
  <si>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</si>
  <si>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</si>
  <si>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</si>
  <si>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</si>
  <si>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</si>
  <si>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</si>
  <si>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</si>
  <si>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</si>
  <si>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</si>
  <si>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</si>
  <si>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</si>
  <si>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</si>
  <si>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</si>
  <si>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</si>
  <si>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</si>
  <si>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</si>
  <si>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</si>
  <si>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</si>
  <si>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</si>
  <si>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</si>
  <si>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</si>
  <si>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</si>
  <si>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</si>
  <si>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</si>
  <si>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</si>
  <si>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</si>
  <si>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</si>
  <si>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</si>
  <si>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</si>
  <si>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</si>
  <si>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</si>
  <si>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</si>
  <si>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</si>
  <si>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</si>
  <si>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</si>
  <si>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</si>
  <si>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</si>
  <si>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</si>
  <si>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</si>
  <si>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</si>
  <si>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</si>
  <si>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</si>
  <si>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</si>
  <si>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</si>
  <si>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</si>
  <si>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</si>
  <si>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</si>
  <si>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</si>
  <si>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</si>
  <si>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</si>
  <si>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</si>
  <si>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</si>
  <si>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</si>
  <si>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</si>
  <si>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</si>
  <si>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</si>
  <si>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</si>
  <si>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</si>
  <si>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</si>
  <si>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</si>
  <si>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</si>
  <si>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</si>
  <si>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</si>
  <si>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</si>
  <si>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</si>
  <si>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</si>
  <si>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</si>
  <si>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</si>
  <si>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</si>
  <si>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</si>
  <si>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</si>
  <si>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</si>
  <si>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</si>
  <si>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</si>
  <si>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</si>
  <si>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</si>
  <si>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</si>
  <si>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</si>
  <si>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</si>
  <si>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</si>
  <si>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</si>
  <si>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</si>
  <si>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</si>
  <si>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</si>
  <si>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</si>
  <si>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</si>
  <si>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</si>
  <si>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</si>
  <si>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</si>
  <si>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</si>
  <si>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</si>
  <si>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</si>
  <si>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</si>
  <si>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</si>
  <si>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</si>
  <si>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</si>
  <si>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</si>
  <si>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</si>
  <si>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</si>
  <si>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</si>
  <si>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</si>
  <si>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</si>
  <si>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</si>
  <si>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</si>
  <si>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</si>
  <si>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</si>
  <si>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</si>
  <si>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</si>
  <si>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</si>
  <si>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</si>
  <si>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</si>
  <si>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</si>
  <si>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</si>
  <si>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</si>
  <si>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</si>
  <si>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</si>
  <si>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</si>
  <si>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</si>
  <si>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</si>
  <si>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</si>
  <si>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</si>
  <si>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</si>
  <si>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</si>
  <si>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</si>
  <si>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</si>
  <si>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</si>
  <si>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</si>
  <si>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</si>
  <si>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</si>
  <si>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</si>
  <si>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</si>
  <si>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</si>
  <si>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</si>
  <si>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</si>
  <si>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</si>
  <si>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</si>
  <si>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</si>
  <si>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</si>
  <si>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</si>
  <si>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</si>
  <si>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</si>
  <si>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</si>
  <si>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</si>
  <si>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</si>
  <si>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</si>
  <si>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</si>
  <si>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</si>
  <si>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</si>
  <si>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</si>
  <si>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</si>
  <si>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</si>
  <si>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</si>
  <si>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</si>
  <si>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</si>
  <si>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</si>
  <si>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</si>
  <si>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</si>
  <si>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</si>
  <si>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</si>
  <si>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</si>
  <si>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</si>
  <si>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</si>
  <si>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</si>
  <si>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</si>
  <si>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</si>
  <si>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</si>
  <si>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</si>
  <si>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</si>
  <si>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</si>
  <si>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</si>
  <si>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</si>
  <si>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</si>
  <si>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</si>
  <si>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</si>
  <si>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</si>
  <si>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</si>
  <si>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</si>
  <si>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</si>
  <si>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</si>
  <si>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</si>
  <si>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</si>
  <si>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</si>
  <si>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</si>
  <si>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</si>
  <si>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</si>
  <si>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</si>
  <si>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</si>
  <si>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</si>
  <si>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</si>
  <si>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</si>
  <si>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</si>
  <si>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</si>
  <si>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</si>
  <si>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</si>
  <si>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</si>
  <si>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</si>
  <si>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</si>
  <si>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</si>
  <si>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</si>
  <si>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</si>
  <si>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</si>
  <si>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</si>
  <si>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</si>
  <si>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</si>
  <si>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</si>
  <si>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</si>
  <si>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</si>
  <si>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</si>
  <si>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</si>
  <si>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</si>
  <si>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</si>
  <si>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</si>
  <si>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</si>
  <si>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</si>
  <si>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</si>
  <si>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</si>
  <si>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</si>
  <si>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</si>
  <si>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</si>
  <si>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</si>
  <si>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</si>
  <si>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</si>
  <si>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</si>
  <si>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</si>
  <si>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</si>
  <si>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</si>
  <si>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</si>
  <si>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</si>
  <si>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</si>
  <si>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</si>
  <si>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</si>
  <si>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</si>
  <si>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</si>
  <si>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</si>
  <si>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</si>
  <si>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</si>
  <si>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</si>
  <si>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</si>
  <si>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</si>
  <si>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</si>
  <si>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</si>
  <si>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</si>
  <si>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</si>
  <si>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</si>
  <si>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</si>
  <si>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</si>
  <si>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</si>
  <si>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</si>
  <si>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</si>
  <si>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</si>
  <si>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</si>
  <si>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</si>
  <si>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</si>
  <si>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</si>
  <si>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</si>
  <si>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</si>
  <si>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</si>
  <si>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</si>
  <si>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</si>
  <si>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</si>
  <si>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</si>
  <si>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</si>
  <si>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</si>
  <si>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</si>
  <si>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</si>
  <si>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</si>
  <si>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</si>
  <si>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</si>
  <si>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</si>
  <si>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</si>
  <si>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</si>
  <si>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</si>
  <si>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</si>
  <si>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</si>
  <si>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</si>
  <si>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</si>
  <si>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</si>
  <si>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</si>
  <si>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</si>
  <si>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</si>
  <si>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</si>
  <si>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</si>
  <si>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</si>
  <si>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</si>
  <si>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</si>
  <si>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</si>
  <si>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</si>
  <si>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</si>
  <si>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</si>
  <si>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</si>
  <si>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</si>
  <si>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</si>
  <si>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</si>
  <si>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</si>
  <si>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</si>
  <si>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</si>
  <si>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</si>
  <si>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</si>
  <si>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</si>
  <si>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</si>
  <si>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</si>
  <si>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</si>
  <si>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</si>
  <si>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</si>
  <si>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</si>
  <si>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</si>
  <si>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</si>
  <si>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</si>
  <si>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</si>
  <si>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</si>
  <si>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</si>
  <si>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</si>
  <si>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</si>
  <si>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</si>
  <si>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</si>
  <si>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</si>
  <si>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</si>
  <si>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</si>
  <si>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</si>
  <si>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</si>
  <si>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</si>
  <si>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</si>
  <si>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</si>
  <si>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</si>
  <si>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</si>
  <si>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</si>
  <si>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</si>
  <si>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</si>
  <si>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</si>
  <si>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</si>
  <si>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</si>
  <si>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</si>
  <si>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</si>
  <si>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</si>
  <si>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</si>
  <si>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</si>
  <si>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</si>
  <si>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</si>
  <si>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</si>
  <si>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</si>
  <si>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</si>
  <si>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</si>
  <si>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</si>
  <si>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</si>
  <si>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</si>
  <si>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</si>
  <si>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</si>
  <si>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</si>
  <si>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</si>
  <si>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</si>
  <si>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</si>
  <si>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</si>
  <si>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</si>
  <si>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</si>
  <si>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</si>
  <si>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</si>
  <si>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</si>
  <si>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</si>
  <si>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</si>
  <si>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</si>
  <si>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</si>
  <si>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</si>
  <si>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</si>
  <si>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</si>
  <si>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</si>
  <si>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</si>
  <si>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</si>
  <si>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</si>
  <si>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</si>
  <si>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</si>
  <si>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</si>
  <si>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</si>
  <si>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</si>
  <si>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</si>
  <si>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</si>
  <si>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</si>
  <si>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</si>
  <si>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</si>
  <si>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</si>
  <si>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</si>
  <si>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</si>
  <si>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</si>
  <si>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</si>
  <si>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</si>
  <si>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</si>
  <si>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</si>
  <si>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</si>
  <si>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</si>
  <si>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</si>
  <si>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</si>
  <si>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</si>
  <si>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</si>
  <si>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</si>
  <si>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</si>
  <si>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</si>
  <si>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</si>
  <si>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</si>
  <si>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</si>
  <si>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</si>
  <si>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</si>
  <si>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</si>
  <si>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</si>
  <si>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</si>
  <si>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</si>
  <si>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</si>
  <si>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</si>
  <si>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</si>
  <si>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</si>
  <si>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</si>
  <si>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</si>
  <si>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</si>
  <si>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</si>
  <si>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</si>
  <si>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</si>
  <si>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</si>
  <si>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</si>
  <si>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</si>
  <si>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</si>
  <si>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</si>
  <si>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</si>
  <si>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</si>
  <si>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</si>
  <si>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</si>
  <si>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</si>
  <si>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</si>
  <si>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</si>
  <si>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</si>
  <si>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</si>
  <si>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</si>
  <si>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</si>
  <si>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</si>
  <si>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</si>
  <si>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</si>
  <si>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</si>
  <si>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</si>
  <si>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</si>
  <si>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</si>
  <si>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</si>
  <si>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</si>
  <si>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</si>
  <si>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</si>
  <si>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</si>
  <si>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</si>
  <si>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</si>
  <si>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</si>
  <si>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</si>
  <si>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</si>
  <si>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</si>
  <si>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</si>
  <si>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</si>
  <si>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</si>
  <si>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</si>
  <si>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</si>
  <si>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</si>
  <si>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</si>
  <si>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</si>
  <si>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</si>
  <si>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</si>
  <si>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</si>
  <si>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</si>
  <si>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</si>
  <si>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</si>
  <si>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</si>
  <si>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</si>
  <si>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</si>
  <si>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</si>
  <si>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</si>
  <si>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</si>
  <si>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</si>
  <si>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</si>
  <si>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</si>
  <si>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</si>
  <si>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</si>
  <si>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</si>
  <si>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</si>
  <si>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</si>
  <si>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</si>
  <si>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</si>
  <si>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</si>
  <si>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</si>
  <si>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</si>
  <si>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</si>
  <si>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</si>
  <si>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</si>
  <si>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</si>
  <si>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</si>
  <si>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</si>
  <si>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</si>
  <si>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</si>
  <si>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</si>
  <si>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</si>
  <si>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</si>
  <si>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</si>
  <si>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</si>
  <si>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</si>
  <si>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</si>
  <si>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</si>
  <si>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</si>
  <si>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</si>
  <si>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</si>
  <si>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</si>
  <si>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</si>
  <si>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</si>
  <si>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</si>
  <si>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</si>
  <si>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</si>
  <si>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</si>
  <si>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</si>
  <si>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</si>
  <si>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</si>
  <si>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</si>
  <si>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</si>
  <si>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</si>
  <si>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</si>
  <si>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</si>
  <si>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</si>
  <si>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</si>
  <si>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</si>
  <si>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</si>
  <si>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</si>
  <si>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</si>
  <si>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</si>
  <si>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</si>
  <si>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</si>
  <si>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</si>
  <si>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</si>
  <si>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</si>
  <si>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</si>
  <si>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</si>
  <si>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</si>
  <si>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</si>
  <si>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</si>
  <si>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</si>
  <si>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</si>
  <si>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</si>
  <si>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</si>
  <si>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</si>
  <si>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</si>
  <si>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</si>
  <si>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</si>
  <si>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</si>
  <si>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</si>
  <si>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</si>
  <si>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</si>
  <si>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</si>
  <si>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</si>
  <si>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</si>
  <si>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</si>
  <si>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</si>
  <si>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</si>
  <si>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</si>
  <si>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</si>
  <si>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</si>
  <si>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</si>
  <si>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</si>
  <si>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</si>
  <si>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</si>
  <si>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</si>
  <si>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</si>
  <si>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</si>
  <si>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</si>
  <si>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</si>
  <si>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</si>
  <si>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</si>
  <si>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</si>
  <si>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</si>
  <si>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</si>
  <si>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</si>
  <si>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</si>
  <si>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</si>
  <si>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</si>
  <si>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</si>
  <si>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</si>
  <si>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</si>
  <si>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</si>
  <si>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</si>
  <si>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</si>
  <si>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</si>
  <si>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</si>
  <si>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</si>
  <si>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</si>
  <si>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</si>
  <si>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</si>
  <si>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</si>
  <si>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</si>
  <si>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</si>
  <si>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</si>
  <si>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</si>
  <si>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</si>
  <si>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</si>
  <si>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</si>
  <si>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</si>
  <si>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</si>
  <si>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</si>
  <si>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</si>
  <si>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</si>
  <si>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</si>
  <si>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</si>
  <si>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</si>
  <si>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</si>
  <si>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</si>
  <si>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</si>
  <si>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</si>
  <si>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</si>
  <si>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</si>
  <si>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</si>
  <si>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</si>
  <si>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</si>
  <si>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</si>
  <si>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</si>
  <si>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</si>
  <si>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</si>
  <si>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</si>
  <si>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</si>
  <si>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</si>
  <si>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</si>
  <si>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</si>
  <si>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</si>
  <si>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</si>
  <si>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</si>
  <si>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</si>
  <si>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</si>
  <si>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</si>
  <si>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</si>
  <si>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</si>
  <si>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</si>
  <si>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</si>
  <si>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</si>
  <si>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</si>
  <si>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</si>
  <si>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</si>
  <si>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</si>
  <si>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</si>
  <si>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</si>
  <si>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</si>
  <si>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</si>
  <si>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</si>
  <si>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</si>
  <si>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</si>
  <si>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</si>
  <si>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</si>
  <si>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</si>
  <si>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</si>
  <si>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</si>
  <si>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</si>
  <si>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</si>
  <si>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</si>
  <si>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</si>
  <si>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</si>
  <si>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</si>
  <si>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</si>
  <si>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</si>
  <si>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</si>
  <si>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</si>
  <si>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</si>
  <si>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</si>
  <si>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</si>
  <si>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</si>
  <si>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</si>
  <si>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</si>
  <si>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</si>
  <si>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</si>
  <si>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</si>
  <si>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</si>
  <si>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</si>
  <si>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</si>
  <si>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</si>
  <si>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</si>
  <si>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</si>
  <si>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</si>
  <si>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</si>
  <si>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</si>
  <si>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</si>
  <si>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</si>
  <si>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</si>
  <si>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</si>
  <si>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</si>
  <si>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</si>
  <si>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</si>
  <si>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</si>
  <si>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</si>
  <si>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</si>
  <si>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</si>
  <si>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</si>
  <si>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</si>
  <si>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</si>
  <si>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</si>
  <si>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</si>
  <si>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</si>
  <si>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</si>
  <si>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</si>
  <si>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</si>
  <si>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</si>
  <si>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</si>
  <si>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</si>
  <si>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</si>
  <si>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</si>
  <si>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</si>
  <si>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</si>
  <si>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</si>
  <si>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</si>
  <si>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</si>
  <si>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</si>
  <si>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</si>
  <si>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</si>
  <si>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</si>
  <si>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</si>
  <si>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</si>
  <si>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</si>
  <si>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</si>
  <si>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</si>
  <si>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</si>
  <si>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</si>
  <si>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</si>
  <si>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</si>
  <si>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</si>
  <si>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</si>
  <si>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</si>
  <si>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</si>
  <si>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</si>
  <si>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</si>
  <si>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</si>
  <si>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</si>
  <si>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</si>
  <si>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</si>
  <si>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</si>
  <si>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</si>
  <si>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</si>
  <si>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</si>
  <si>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</si>
  <si>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</si>
  <si>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</si>
  <si>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</si>
  <si>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</si>
  <si>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</si>
  <si>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</si>
  <si>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</si>
  <si>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</si>
  <si>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</si>
  <si>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</si>
  <si>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</si>
  <si>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</si>
  <si>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</si>
  <si>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</si>
  <si>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</si>
  <si>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</si>
  <si>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</si>
  <si>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</si>
  <si>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</si>
  <si>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</si>
  <si>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</si>
  <si>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</si>
  <si>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</si>
  <si>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</si>
  <si>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</si>
  <si>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</si>
  <si>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</si>
  <si>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</si>
  <si>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</si>
  <si>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</si>
  <si>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</si>
  <si>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</si>
  <si>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</si>
  <si>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</si>
  <si>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</si>
  <si>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</si>
  <si>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</si>
  <si>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</si>
  <si>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</si>
  <si>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</si>
  <si>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</si>
  <si>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</si>
  <si>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</si>
  <si>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</si>
  <si>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</si>
  <si>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</si>
  <si>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</si>
  <si>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</si>
  <si>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</si>
  <si>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</si>
  <si>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</si>
  <si>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</si>
  <si>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</si>
  <si>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</si>
  <si>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</si>
  <si>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</si>
  <si>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</si>
  <si>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</si>
  <si>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</si>
  <si>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</si>
  <si>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</si>
  <si>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</si>
  <si>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</si>
  <si>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</si>
  <si>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</si>
  <si>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</si>
  <si>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</si>
  <si>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</si>
  <si>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</si>
  <si>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</si>
  <si>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</si>
  <si>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</si>
  <si>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</si>
  <si>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</si>
  <si>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</si>
  <si>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</si>
  <si>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</si>
  <si>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</si>
  <si>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</si>
  <si>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</si>
  <si>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</si>
  <si>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</si>
  <si>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</si>
  <si>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</si>
  <si>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</si>
  <si>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</si>
  <si>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</si>
  <si>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</si>
  <si>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</si>
  <si>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</si>
  <si>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</si>
  <si>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</si>
  <si>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</si>
  <si>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</si>
  <si>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</si>
  <si>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</si>
  <si>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</si>
  <si>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</si>
  <si>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</si>
  <si>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</si>
  <si>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</si>
  <si>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</si>
  <si>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</si>
  <si>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</si>
  <si>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</si>
  <si>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</si>
  <si>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</si>
  <si>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</si>
  <si>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</si>
  <si>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</si>
  <si>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</si>
  <si>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</si>
  <si>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</si>
  <si>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</si>
  <si>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</si>
  <si>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</si>
  <si>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</si>
  <si>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</si>
  <si>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</si>
  <si>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</si>
  <si>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</si>
  <si>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</si>
  <si>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</si>
  <si>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</si>
  <si>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</si>
  <si>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</si>
  <si>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</si>
  <si>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</si>
  <si>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</si>
  <si>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</si>
  <si>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</si>
  <si>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</si>
  <si>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</si>
  <si>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</si>
  <si>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</si>
  <si>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</si>
  <si>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</si>
  <si>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</si>
  <si>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</si>
  <si>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</si>
  <si>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</si>
  <si>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</si>
  <si>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</si>
  <si>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</si>
  <si>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</si>
  <si>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</si>
  <si>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</si>
  <si>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</si>
  <si>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</si>
  <si>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</si>
  <si>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</si>
  <si>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</si>
  <si>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</si>
  <si>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</si>
  <si>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</si>
  <si>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</si>
  <si>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</si>
  <si>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</si>
  <si>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</si>
  <si>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</si>
  <si>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</si>
  <si>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</si>
  <si>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</si>
  <si>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</si>
  <si>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</si>
  <si>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</si>
  <si>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</si>
  <si>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</si>
  <si>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</si>
  <si>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</si>
  <si>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</si>
  <si>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</si>
  <si>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</si>
  <si>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</si>
  <si>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</si>
  <si>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</si>
  <si>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</si>
  <si>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</si>
  <si>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</si>
  <si>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</si>
  <si>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</si>
  <si>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</si>
  <si>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</si>
  <si>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</si>
  <si>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</si>
  <si>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</si>
  <si>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</si>
  <si>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</si>
  <si>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</si>
  <si>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</si>
  <si>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</si>
  <si>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</si>
  <si>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</si>
  <si>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</si>
  <si>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</si>
  <si>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</si>
  <si>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</si>
  <si>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</si>
  <si>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</si>
  <si>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</si>
  <si>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</si>
  <si>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</si>
  <si>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</si>
  <si>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</si>
  <si>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</si>
  <si>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</si>
  <si>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</si>
  <si>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</si>
  <si>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</si>
  <si>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</si>
  <si>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</si>
  <si>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</si>
  <si>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</si>
  <si>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</si>
  <si>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</si>
  <si>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</si>
  <si>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</si>
  <si>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</si>
  <si>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</si>
  <si>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</si>
  <si>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</si>
  <si>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</si>
  <si>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</si>
  <si>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</si>
  <si>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</si>
  <si>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</si>
  <si>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</si>
  <si>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</si>
  <si>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</si>
  <si>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</si>
  <si>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</si>
  <si>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</si>
  <si>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</si>
  <si>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</si>
  <si>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</si>
  <si>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</si>
  <si>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</si>
  <si>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</si>
  <si>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</si>
  <si>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</si>
  <si>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</si>
  <si>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</si>
  <si>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</si>
  <si>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</si>
  <si>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</si>
  <si>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</si>
  <si>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</si>
  <si>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</si>
  <si>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</si>
  <si>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</si>
  <si>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</si>
  <si>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</si>
  <si>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</si>
  <si>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</si>
  <si>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</si>
  <si>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</si>
  <si>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</si>
  <si>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</si>
  <si>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</si>
  <si>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</si>
  <si>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</si>
  <si>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</si>
  <si>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</si>
  <si>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</si>
  <si>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</si>
  <si>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</si>
  <si>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</si>
  <si>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</si>
  <si>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</si>
  <si>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</si>
  <si>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</si>
  <si>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</si>
  <si>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</si>
  <si>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</si>
  <si>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</si>
  <si>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</si>
  <si>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</si>
  <si>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</si>
  <si>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</si>
  <si>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</si>
  <si>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</si>
  <si>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</si>
  <si>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</si>
  <si>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</si>
  <si>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</si>
  <si>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</si>
  <si>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</si>
  <si>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</si>
  <si>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</si>
  <si>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</si>
  <si>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</si>
  <si>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</si>
  <si>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</si>
  <si>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</si>
  <si>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</si>
  <si>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</si>
  <si>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</si>
  <si>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</si>
  <si>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</si>
  <si>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</si>
  <si>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</si>
  <si>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</si>
  <si>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</si>
  <si>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</si>
  <si>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</si>
  <si>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</si>
  <si>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</si>
  <si>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</si>
  <si>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</si>
  <si>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</si>
  <si>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</si>
  <si>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</si>
  <si>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</si>
  <si>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</si>
  <si>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</si>
  <si>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</si>
  <si>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</si>
  <si>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</si>
  <si>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</si>
  <si>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</si>
  <si>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</si>
  <si>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</si>
  <si>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</si>
  <si>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</si>
  <si>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</si>
  <si>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</si>
  <si>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</si>
  <si>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</si>
  <si>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</si>
  <si>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</si>
  <si>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</si>
  <si>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</si>
  <si>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</si>
  <si>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</si>
  <si>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</si>
  <si>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</si>
  <si>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</si>
  <si>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</si>
  <si>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</si>
  <si>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</si>
  <si>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</si>
  <si>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</si>
  <si>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</si>
  <si>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</si>
  <si>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</si>
  <si>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</si>
  <si>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</si>
  <si>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</si>
  <si>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</si>
  <si>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</si>
  <si>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</si>
  <si>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</si>
  <si>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</si>
  <si>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</si>
  <si>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</si>
  <si>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</si>
  <si>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</si>
  <si>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</si>
  <si>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</si>
  <si>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</si>
  <si>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</si>
  <si>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</si>
  <si>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</si>
  <si>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</si>
  <si>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</si>
  <si>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</si>
  <si>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</si>
  <si>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</si>
  <si>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</si>
  <si>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</si>
  <si>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</si>
  <si>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</si>
  <si>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</si>
  <si>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</si>
  <si>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</si>
  <si>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</si>
  <si>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</si>
  <si>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</si>
  <si>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</si>
  <si>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</si>
  <si>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</si>
  <si>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</si>
  <si>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</si>
  <si>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</si>
  <si>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</si>
  <si>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</si>
  <si>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</si>
  <si>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</si>
  <si>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</si>
  <si>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</si>
  <si>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</si>
  <si>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</si>
  <si>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</si>
  <si>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</si>
  <si>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</si>
  <si>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</si>
  <si>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</si>
  <si>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</si>
  <si>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</si>
  <si>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</si>
  <si>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</si>
  <si>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</si>
  <si>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</si>
  <si>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</si>
  <si>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</si>
  <si>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</si>
  <si>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</si>
  <si>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</si>
  <si>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</si>
  <si>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</si>
  <si>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</si>
  <si>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</si>
  <si>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</si>
  <si>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</si>
  <si>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</si>
  <si>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</si>
  <si>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</si>
  <si>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</si>
  <si>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</si>
  <si>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</si>
  <si>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</si>
  <si>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</si>
  <si>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</si>
  <si>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</si>
  <si>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</si>
  <si>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</si>
  <si>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</si>
  <si>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</si>
  <si>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</si>
  <si>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</si>
  <si>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</si>
  <si>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</si>
  <si>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</si>
  <si>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</si>
  <si>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</si>
  <si>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</si>
  <si>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</si>
  <si>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</si>
  <si>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</si>
  <si>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</si>
  <si>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</si>
  <si>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</si>
  <si>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</si>
  <si>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</si>
  <si>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</si>
  <si>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</si>
  <si>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</si>
  <si>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</si>
  <si>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</si>
  <si>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</si>
  <si>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</si>
  <si>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</si>
  <si>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</si>
  <si>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</si>
  <si>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</si>
  <si>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</si>
  <si>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</si>
  <si>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</si>
  <si>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</si>
  <si>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</si>
  <si>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</si>
  <si>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</si>
  <si>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</si>
  <si>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</si>
  <si>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</si>
  <si>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</si>
  <si>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</si>
  <si>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</si>
  <si>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</si>
  <si>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</si>
  <si>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</si>
  <si>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</si>
  <si>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</si>
  <si>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</si>
  <si>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</si>
  <si>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</si>
  <si>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</si>
  <si>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</si>
  <si>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</si>
  <si>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</si>
  <si>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</si>
  <si>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</si>
  <si>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</si>
  <si>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</si>
  <si>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</si>
  <si>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</si>
  <si>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</si>
  <si>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</si>
  <si>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</si>
  <si>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</si>
  <si>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</si>
  <si>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</si>
  <si>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</si>
  <si>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</si>
  <si>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</si>
  <si>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</si>
  <si>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</si>
  <si>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</si>
  <si>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</si>
  <si>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</si>
  <si>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</si>
  <si>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</si>
  <si>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</si>
  <si>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</si>
  <si>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</si>
  <si>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</si>
  <si>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</si>
  <si>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</si>
  <si>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</si>
  <si>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</si>
  <si>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</si>
  <si>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</si>
  <si>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</si>
  <si>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</si>
  <si>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</si>
  <si>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</si>
  <si>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</si>
  <si>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</si>
  <si>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</si>
  <si>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</si>
  <si>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</si>
  <si>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</si>
  <si>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</si>
  <si>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</si>
  <si>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</si>
  <si>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</si>
  <si>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</si>
  <si>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</si>
  <si>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</si>
  <si>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</si>
  <si>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</si>
  <si>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</si>
  <si>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</si>
  <si>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</si>
  <si>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</si>
  <si>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</si>
  <si>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</si>
  <si>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</si>
  <si>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</si>
  <si>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</si>
  <si>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</si>
  <si>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</si>
  <si>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</si>
  <si>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</si>
  <si>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</si>
  <si>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</si>
  <si>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</si>
  <si>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</si>
  <si>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</si>
  <si>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</si>
  <si>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</si>
  <si>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</si>
  <si>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</si>
  <si>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</si>
  <si>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</si>
  <si>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</si>
  <si>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</si>
  <si>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</si>
  <si>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</si>
  <si>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</si>
  <si>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</si>
  <si>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</si>
  <si>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</si>
  <si>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</si>
  <si>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</si>
  <si>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</si>
  <si>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</si>
  <si>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</si>
  <si>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</si>
  <si>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</si>
  <si>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</si>
  <si>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</si>
  <si>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</si>
  <si>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</si>
  <si>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</si>
  <si>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</si>
  <si>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</si>
  <si>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</si>
  <si>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</si>
  <si>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</si>
  <si>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</si>
  <si>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</si>
  <si>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</si>
  <si>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</si>
  <si>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</si>
  <si>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</si>
  <si>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</si>
  <si>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</si>
  <si>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</si>
  <si>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</si>
  <si>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</si>
  <si>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</si>
  <si>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</si>
  <si>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</si>
  <si>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</si>
  <si>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</si>
  <si>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</si>
  <si>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</si>
  <si>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</si>
  <si>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</si>
  <si>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</si>
  <si>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</si>
  <si>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</si>
  <si>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</si>
  <si>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</si>
  <si>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</si>
  <si>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</si>
  <si>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</si>
  <si>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</si>
  <si>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</si>
  <si>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</si>
  <si>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</si>
  <si>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</si>
  <si>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</si>
  <si>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</si>
  <si>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</si>
  <si>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</si>
  <si>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</si>
  <si>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</si>
  <si>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</si>
  <si>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</si>
  <si>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</si>
  <si>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</si>
  <si>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</si>
  <si>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</si>
  <si>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</si>
  <si>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</si>
  <si>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</si>
  <si>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</si>
  <si>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</si>
  <si>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</si>
  <si>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</si>
  <si>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</si>
  <si>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</si>
  <si>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</si>
  <si>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</si>
  <si>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</si>
  <si>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</si>
  <si>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</si>
  <si>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</si>
  <si>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</si>
  <si>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</si>
  <si>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</si>
  <si>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</si>
  <si>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</si>
  <si>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</si>
  <si>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</si>
  <si>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</si>
  <si>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</si>
  <si>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</si>
  <si>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</si>
  <si>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</si>
  <si>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</si>
  <si>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</si>
  <si>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</si>
  <si>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</si>
  <si>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</si>
  <si>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</si>
  <si>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</si>
  <si>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</si>
  <si>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</si>
  <si>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</si>
  <si>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</si>
  <si>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</si>
  <si>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</si>
  <si>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</si>
  <si>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</si>
  <si>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</si>
  <si>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</si>
  <si>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</si>
  <si>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</si>
  <si>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</si>
  <si>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</si>
  <si>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</si>
  <si>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</si>
  <si>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</si>
  <si>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</si>
  <si>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</si>
  <si>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</si>
  <si>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</si>
  <si>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</si>
  <si>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</si>
  <si>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</si>
  <si>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</si>
  <si>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</si>
  <si>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</si>
  <si>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</si>
  <si>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</si>
  <si>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</si>
  <si>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</si>
  <si>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</si>
  <si>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</si>
  <si>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</si>
  <si>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</si>
  <si>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</si>
  <si>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</si>
  <si>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</si>
  <si>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</si>
  <si>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</si>
  <si>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</si>
  <si>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</si>
  <si>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</si>
  <si>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</si>
  <si>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</si>
  <si>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</si>
  <si>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</si>
  <si>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</si>
  <si>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</si>
  <si>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</si>
  <si>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</si>
  <si>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</si>
  <si>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</si>
  <si>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</si>
  <si>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</si>
  <si>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</si>
  <si>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</si>
  <si>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</si>
  <si>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</si>
  <si>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</si>
  <si>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</si>
  <si>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</si>
  <si>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</si>
  <si>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</si>
  <si>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</si>
  <si>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</si>
  <si>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</si>
  <si>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</si>
  <si>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</si>
  <si>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</si>
  <si>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</si>
  <si>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</si>
  <si>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</si>
  <si>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</si>
  <si>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</si>
  <si>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</si>
  <si>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</si>
  <si>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</si>
  <si>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</si>
  <si>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</si>
  <si>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</si>
  <si>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</si>
  <si>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</si>
  <si>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</si>
  <si>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</si>
  <si>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</si>
  <si>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</si>
  <si>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</si>
  <si>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</si>
  <si>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</si>
  <si>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</si>
  <si>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</si>
  <si>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</si>
  <si>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</si>
  <si>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</si>
  <si>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</si>
  <si>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</si>
  <si>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</si>
  <si>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</si>
  <si>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</si>
  <si>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</si>
  <si>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</si>
  <si>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</si>
  <si>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</si>
  <si>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</si>
  <si>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</si>
  <si>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</si>
  <si>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</si>
  <si>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</si>
  <si>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</si>
  <si>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</si>
  <si>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</si>
  <si>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</si>
  <si>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</si>
  <si>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</si>
  <si>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</si>
  <si>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</si>
  <si>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</si>
  <si>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</si>
  <si>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</si>
  <si>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</si>
  <si>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</si>
  <si>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</si>
  <si>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</si>
  <si>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</si>
  <si>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</si>
  <si>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</si>
  <si>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</si>
  <si>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</si>
  <si>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</si>
  <si>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</si>
  <si>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</si>
  <si>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</si>
  <si>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</si>
  <si>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</si>
  <si>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</si>
  <si>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</si>
  <si>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</si>
  <si>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</si>
  <si>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</si>
  <si>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</si>
  <si>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</si>
  <si>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</si>
  <si>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</si>
  <si>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</si>
  <si>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</si>
  <si>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</si>
  <si>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</si>
  <si>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</si>
  <si>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</si>
  <si>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</si>
  <si>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</si>
  <si>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</si>
  <si>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</si>
  <si>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</si>
  <si>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</si>
  <si>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</si>
  <si>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</si>
  <si>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</si>
  <si>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</si>
  <si>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</si>
  <si>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</si>
  <si>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</si>
  <si>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</si>
  <si>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</si>
  <si>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</si>
  <si>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</si>
  <si>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</si>
  <si>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</si>
  <si>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</si>
  <si>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</si>
  <si>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</si>
  <si>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</si>
  <si>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</si>
  <si>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</si>
  <si>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</si>
  <si>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</si>
  <si>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</si>
  <si>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</si>
  <si>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</si>
  <si>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</si>
  <si>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</si>
  <si>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</si>
  <si>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</si>
  <si>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</si>
  <si>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</si>
  <si>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</si>
  <si>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</si>
  <si>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</si>
  <si>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</si>
  <si>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</si>
  <si>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</si>
  <si>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</si>
  <si>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</si>
  <si>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</si>
  <si>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</si>
  <si>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</si>
  <si>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</si>
  <si>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</si>
  <si>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</si>
  <si>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</si>
  <si>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</si>
  <si>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</si>
  <si>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</si>
  <si>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</si>
  <si>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</si>
  <si>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</si>
  <si>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</si>
  <si>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</si>
  <si>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</si>
  <si>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</si>
  <si>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</si>
  <si>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</si>
  <si>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</si>
  <si>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</si>
  <si>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</si>
  <si>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</si>
  <si>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</si>
  <si>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</si>
  <si>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</si>
  <si>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</si>
  <si>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</si>
  <si>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</si>
  <si>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</si>
  <si>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</si>
  <si>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</si>
  <si>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</si>
  <si>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</si>
  <si>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</si>
  <si>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</si>
  <si>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</si>
  <si>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</si>
  <si>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</si>
  <si>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</si>
  <si>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</si>
  <si>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</si>
  <si>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</si>
  <si>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</si>
  <si>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</si>
  <si>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</si>
  <si>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</si>
  <si>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</si>
  <si>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</si>
  <si>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</si>
  <si>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</si>
  <si>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</si>
  <si>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</si>
  <si>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</si>
  <si>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</si>
  <si>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</si>
  <si>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</si>
  <si>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</si>
  <si>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</si>
  <si>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</si>
  <si>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</si>
  <si>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</si>
  <si>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</si>
  <si>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</si>
  <si>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</si>
  <si>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</si>
  <si>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</si>
  <si>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</si>
  <si>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</si>
  <si>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</si>
  <si>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</si>
  <si>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</si>
  <si>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</si>
  <si>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</si>
  <si>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</si>
  <si>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</si>
  <si>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</si>
  <si>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</si>
  <si>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</si>
  <si>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</si>
  <si>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</si>
  <si>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</si>
  <si>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</si>
  <si>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</si>
  <si>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</si>
  <si>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</si>
  <si>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</si>
  <si>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</si>
  <si>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</si>
  <si>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</si>
  <si>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</si>
  <si>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</si>
  <si>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</si>
  <si>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</si>
  <si>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</si>
  <si>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</si>
  <si>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</si>
  <si>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</si>
  <si>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</si>
  <si>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</si>
  <si>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</si>
  <si>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</si>
  <si>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</si>
  <si>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</si>
  <si>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</si>
  <si>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</si>
  <si>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</si>
  <si>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</si>
  <si>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</si>
  <si>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</si>
  <si>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</si>
  <si>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</si>
  <si>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</si>
  <si>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</si>
  <si>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</si>
  <si>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</si>
  <si>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</si>
  <si>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</si>
  <si>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</si>
  <si>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</si>
  <si>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</si>
  <si>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</si>
  <si>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</si>
  <si>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</si>
  <si>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</si>
  <si>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</si>
  <si>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</si>
  <si>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</si>
  <si>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</si>
  <si>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</si>
  <si>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</si>
  <si>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</si>
  <si>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</si>
  <si>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</si>
  <si>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</si>
  <si>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</si>
  <si>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</si>
  <si>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</si>
  <si>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</si>
  <si>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</si>
  <si>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</si>
  <si>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</si>
  <si>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</si>
  <si>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</si>
  <si>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</si>
  <si>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</si>
  <si>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</si>
  <si>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</si>
  <si>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</si>
  <si>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</si>
  <si>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</si>
  <si>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</si>
  <si>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</si>
  <si>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</si>
  <si>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</si>
  <si>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</si>
  <si>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</si>
  <si>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</si>
  <si>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</si>
  <si>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</si>
  <si>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</si>
  <si>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</si>
  <si>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</si>
  <si>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</si>
  <si>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</si>
  <si>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</si>
  <si>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</si>
  <si>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</si>
  <si>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</si>
  <si>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</si>
  <si>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</si>
  <si>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</si>
  <si>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</si>
  <si>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</si>
  <si>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</si>
  <si>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</si>
  <si>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</si>
  <si>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</si>
  <si>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</si>
  <si>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</si>
  <si>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</si>
  <si>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</si>
  <si>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</si>
  <si>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</si>
  <si>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</si>
  <si>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</si>
  <si>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</si>
  <si>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</si>
  <si>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</si>
  <si>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</si>
  <si>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</si>
  <si>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</si>
  <si>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</si>
  <si>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</si>
  <si>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</si>
  <si>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</si>
  <si>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</si>
  <si>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</si>
  <si>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</si>
  <si>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</si>
  <si>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</si>
  <si>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</si>
  <si>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</si>
  <si>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</si>
  <si>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</si>
  <si>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</si>
  <si>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</si>
  <si>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</si>
  <si>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</si>
  <si>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</si>
  <si>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</si>
  <si>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</si>
  <si>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</si>
  <si>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</si>
  <si>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</si>
  <si>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</si>
  <si>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</si>
  <si>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</si>
  <si>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</si>
  <si>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</si>
  <si>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</si>
  <si>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</si>
  <si>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</si>
  <si>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</si>
  <si>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</si>
  <si>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</si>
  <si>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</si>
  <si>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</si>
  <si>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</si>
  <si>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</si>
  <si>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</si>
  <si>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</si>
  <si>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</si>
  <si>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</si>
  <si>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</si>
  <si>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</si>
  <si>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</si>
  <si>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</si>
  <si>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</si>
  <si>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</si>
  <si>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</si>
  <si>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</si>
  <si>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</si>
  <si>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</si>
  <si>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</si>
  <si>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</si>
  <si>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</si>
  <si>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</si>
  <si>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</si>
  <si>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</si>
  <si>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</si>
  <si>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</si>
  <si>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</si>
  <si>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</si>
  <si>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</si>
  <si>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</si>
  <si>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</si>
  <si>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</si>
  <si>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</si>
  <si>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</si>
  <si>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</si>
  <si>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</si>
  <si>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</si>
  <si>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</si>
  <si>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</si>
  <si>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</si>
  <si>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</si>
  <si>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</si>
  <si>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</si>
  <si>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</si>
  <si>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</si>
  <si>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</si>
  <si>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</si>
  <si>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</si>
  <si>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</si>
  <si>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</si>
  <si>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</si>
  <si>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</si>
  <si>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</si>
  <si>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</si>
  <si>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</si>
  <si>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</si>
  <si>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</si>
  <si>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</si>
  <si>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</si>
  <si>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</si>
  <si>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</si>
  <si>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</si>
  <si>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</si>
  <si>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</si>
  <si>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</si>
  <si>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</si>
  <si>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</si>
  <si>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</si>
  <si>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</si>
  <si>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</si>
  <si>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</si>
  <si>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</si>
  <si>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</si>
  <si>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</si>
  <si>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</si>
  <si>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</si>
  <si>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</si>
  <si>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</si>
  <si>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</si>
  <si>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</si>
  <si>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</si>
  <si>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</si>
  <si>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</si>
  <si>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</si>
  <si>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</si>
  <si>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</si>
  <si>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</si>
  <si>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</si>
  <si>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</si>
  <si>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</si>
  <si>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</si>
  <si>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</si>
  <si>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</si>
  <si>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</si>
  <si>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</si>
  <si>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</si>
  <si>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</si>
  <si>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</si>
  <si>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</si>
  <si>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</si>
  <si>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</si>
  <si>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</si>
  <si>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</si>
  <si>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</si>
  <si>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</si>
  <si>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</si>
  <si>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</si>
  <si>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</si>
  <si>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</si>
  <si>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</si>
  <si>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</si>
  <si>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</si>
  <si>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</si>
  <si>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</si>
  <si>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</si>
  <si>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</si>
  <si>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</si>
  <si>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</si>
  <si>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</si>
  <si>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</si>
  <si>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</si>
  <si>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</si>
  <si>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</si>
  <si>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</si>
  <si>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</si>
  <si>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</si>
  <si>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</si>
  <si>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</si>
  <si>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</si>
  <si>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</si>
  <si>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</si>
  <si>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</si>
  <si>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</si>
  <si>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</si>
  <si>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</si>
  <si>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</si>
  <si>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</si>
  <si>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</si>
  <si>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</si>
  <si>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</si>
  <si>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</si>
  <si>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</si>
  <si>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</si>
  <si>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</si>
  <si>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</si>
  <si>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</si>
  <si>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</si>
  <si>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</si>
  <si>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</si>
  <si>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</si>
  <si>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</si>
  <si>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</si>
  <si>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</si>
  <si>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</si>
  <si>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</si>
  <si>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</si>
  <si>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</si>
  <si>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</si>
  <si>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</si>
  <si>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</si>
  <si>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</si>
  <si>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</si>
  <si>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</si>
  <si>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</si>
  <si>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</si>
  <si>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</si>
  <si>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</si>
  <si>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</si>
  <si>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</si>
  <si>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</si>
  <si>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</si>
  <si>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</si>
  <si>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</si>
  <si>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</si>
  <si>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</si>
  <si>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</si>
  <si>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</si>
  <si>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</si>
  <si>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</si>
  <si>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</si>
  <si>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</si>
  <si>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</si>
  <si>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</si>
  <si>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</si>
  <si>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</si>
  <si>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</si>
  <si>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</si>
  <si>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</si>
  <si>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</si>
  <si>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</si>
  <si>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</si>
  <si>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</si>
  <si>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</si>
  <si>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</si>
  <si>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</si>
  <si>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</si>
  <si>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</si>
  <si>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</si>
  <si>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</si>
  <si>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</si>
  <si>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</si>
  <si>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</si>
  <si>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</si>
  <si>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</si>
  <si>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</si>
  <si>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</si>
  <si>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</si>
  <si>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</si>
  <si>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</si>
  <si>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</si>
  <si>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</si>
  <si>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</si>
  <si>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</si>
  <si>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</si>
  <si>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</si>
  <si>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</si>
  <si>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</si>
  <si>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</si>
  <si>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</si>
  <si>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</si>
  <si>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</si>
  <si>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</si>
  <si>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</si>
  <si>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</si>
  <si>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</si>
  <si>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</si>
  <si>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</si>
  <si>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</si>
  <si>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</si>
  <si>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</si>
  <si>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</si>
  <si>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</si>
  <si>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</si>
  <si>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</si>
  <si>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</si>
  <si>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</si>
  <si>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</si>
  <si>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</si>
  <si>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</si>
  <si>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</si>
  <si>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</si>
  <si>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</si>
  <si>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</si>
  <si>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</si>
  <si>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</si>
  <si>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</si>
  <si>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</si>
  <si>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</si>
  <si>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</si>
  <si>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</si>
  <si>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</si>
  <si>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</si>
  <si>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</si>
  <si>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</si>
  <si>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</si>
  <si>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</si>
  <si>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</si>
  <si>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</si>
  <si>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</si>
  <si>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</si>
  <si>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</si>
  <si>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</si>
  <si>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</si>
  <si>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</si>
  <si>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</si>
  <si>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</si>
  <si>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</si>
  <si>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</si>
  <si>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</si>
  <si>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</si>
  <si>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</si>
  <si>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</si>
  <si>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</si>
  <si>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</si>
  <si>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</si>
  <si>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</si>
  <si>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</si>
  <si>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</si>
  <si>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</si>
  <si>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</si>
  <si>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</si>
  <si>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</si>
  <si>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</si>
  <si>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</si>
  <si>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</si>
  <si>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</si>
  <si>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</si>
  <si>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</si>
  <si>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</si>
  <si>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</si>
  <si>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</si>
  <si>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</si>
  <si>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</si>
  <si>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</si>
  <si>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</si>
  <si>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</si>
  <si>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</si>
  <si>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</si>
  <si>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</si>
  <si>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</si>
  <si>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</si>
  <si>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</si>
  <si>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</si>
  <si>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</si>
  <si>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</si>
  <si>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</si>
  <si>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</si>
  <si>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</si>
  <si>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</si>
  <si>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</si>
  <si>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</si>
  <si>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</si>
  <si>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</si>
  <si>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</si>
  <si>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</si>
  <si>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</si>
  <si>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</si>
  <si>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</si>
  <si>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</si>
  <si>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</si>
  <si>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</si>
  <si>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</si>
  <si>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</si>
  <si>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</si>
  <si>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</si>
  <si>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</si>
  <si>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</si>
  <si>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</si>
  <si>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</si>
  <si>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</si>
  <si>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</si>
  <si>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</si>
  <si>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</si>
  <si>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</si>
  <si>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</si>
  <si>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</si>
  <si>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</si>
  <si>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</si>
  <si>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</si>
  <si>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</si>
  <si>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</si>
  <si>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</si>
  <si>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</si>
  <si>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</si>
  <si>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</si>
  <si>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</si>
  <si>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</si>
  <si>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</si>
  <si>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</si>
  <si>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</si>
  <si>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</si>
  <si>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</si>
  <si>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</si>
  <si>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</si>
  <si>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</si>
  <si>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</si>
  <si>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</si>
  <si>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</si>
  <si>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</si>
  <si>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</si>
  <si>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</si>
  <si>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</si>
  <si>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</si>
  <si>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</si>
  <si>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</si>
  <si>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</si>
  <si>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</si>
  <si>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</si>
  <si>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</si>
  <si>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</si>
  <si>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</si>
  <si>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</si>
  <si>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</si>
  <si>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</si>
  <si>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</si>
  <si>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</si>
  <si>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</si>
  <si>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</si>
  <si>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</si>
  <si>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</si>
  <si>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</si>
  <si>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</si>
  <si>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</si>
  <si>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</si>
  <si>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</si>
  <si>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</si>
  <si>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</si>
  <si>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</si>
  <si>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</si>
  <si>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</si>
  <si>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</si>
  <si>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</si>
  <si>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</si>
  <si>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</si>
  <si>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</si>
  <si>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</si>
  <si>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</si>
  <si>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</si>
  <si>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</si>
  <si>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</si>
  <si>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</si>
  <si>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</si>
  <si>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</si>
  <si>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</si>
  <si>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</si>
  <si>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</si>
  <si>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</si>
  <si>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</si>
  <si>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</si>
  <si>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</si>
  <si>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</si>
  <si>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</si>
  <si>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</si>
  <si>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</si>
  <si>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</si>
  <si>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</si>
  <si>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</si>
  <si>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</si>
  <si>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</si>
  <si>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</si>
  <si>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</si>
  <si>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</si>
  <si>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</si>
  <si>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</si>
  <si>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</si>
  <si>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</si>
  <si>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</si>
  <si>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</si>
  <si>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</si>
  <si>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</si>
  <si>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</si>
  <si>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</si>
  <si>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</si>
  <si>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</si>
  <si>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</si>
  <si>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</si>
  <si>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</si>
  <si>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</si>
  <si>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</si>
  <si>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</si>
  <si>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</si>
  <si>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</si>
  <si>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</si>
  <si>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</si>
  <si>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</si>
  <si>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</si>
  <si>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</si>
  <si>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</si>
  <si>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</si>
  <si>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</si>
  <si>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</si>
  <si>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</si>
  <si>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</si>
  <si>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</si>
  <si>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</si>
  <si>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</si>
  <si>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</si>
  <si>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</si>
  <si>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</si>
  <si>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</si>
  <si>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</si>
  <si>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</si>
  <si>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</si>
  <si>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</si>
  <si>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</si>
  <si>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</si>
  <si>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</si>
  <si>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</si>
  <si>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</si>
  <si>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</si>
  <si>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</si>
  <si>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</si>
  <si>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</si>
  <si>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</si>
  <si>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</si>
  <si>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</si>
  <si>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</si>
  <si>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</si>
  <si>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</si>
  <si>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</si>
  <si>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</si>
  <si>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</si>
  <si>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</si>
  <si>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</si>
  <si>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</si>
  <si>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</si>
  <si>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</si>
  <si>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</si>
  <si>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</si>
  <si>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</si>
  <si>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</si>
  <si>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</si>
  <si>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</si>
  <si>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</si>
  <si>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</si>
  <si>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</si>
  <si>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</si>
  <si>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</si>
  <si>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</si>
  <si>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</si>
  <si>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</si>
  <si>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</si>
  <si>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</si>
  <si>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</si>
  <si>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</si>
  <si>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</si>
  <si>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</si>
  <si>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</si>
  <si>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</si>
  <si>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</si>
  <si>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</si>
  <si>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</si>
  <si>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</si>
  <si>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</si>
  <si>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</si>
  <si>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</si>
  <si>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</si>
  <si>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</si>
  <si>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</si>
  <si>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</si>
  <si>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</si>
  <si>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</si>
  <si>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</si>
  <si>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</si>
  <si>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</si>
  <si>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</si>
  <si>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</si>
  <si>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</si>
  <si>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</si>
  <si>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</si>
  <si>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</si>
  <si>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</si>
  <si>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</si>
  <si>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</si>
  <si>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</si>
  <si>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</si>
  <si>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</si>
  <si>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</si>
  <si>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</si>
  <si>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</si>
  <si>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</si>
  <si>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</si>
  <si>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</si>
  <si>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</si>
  <si>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</si>
  <si>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</si>
  <si>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</si>
  <si>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</si>
  <si>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</si>
  <si>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</si>
  <si>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</si>
  <si>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</si>
  <si>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</si>
  <si>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</si>
  <si>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</si>
  <si>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</si>
  <si>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</si>
  <si>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</si>
  <si>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</si>
  <si>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</si>
  <si>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</si>
  <si>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</si>
  <si>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</si>
  <si>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</si>
  <si>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</si>
  <si>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</si>
  <si>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</si>
  <si>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</si>
  <si>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</si>
  <si>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</si>
  <si>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</si>
  <si>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</si>
  <si>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</si>
  <si>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</si>
  <si>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</si>
  <si>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</si>
  <si>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</si>
  <si>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</si>
  <si>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</si>
  <si>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</si>
  <si>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</si>
  <si>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</si>
  <si>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</si>
  <si>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</si>
  <si>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</si>
  <si>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</si>
  <si>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</si>
  <si>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</si>
  <si>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</si>
  <si>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</si>
  <si>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</si>
  <si>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</si>
  <si>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</si>
  <si>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</si>
  <si>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</si>
  <si>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</si>
  <si>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</si>
  <si>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</si>
  <si>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</si>
  <si>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</si>
  <si>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</si>
  <si>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</si>
  <si>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</si>
  <si>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</si>
  <si>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</si>
  <si>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</si>
  <si>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</si>
  <si>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</si>
  <si>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</si>
  <si>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</si>
  <si>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</si>
  <si>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</si>
  <si>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</si>
  <si>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</si>
  <si>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</si>
  <si>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</si>
  <si>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</si>
  <si>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</si>
  <si>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</si>
  <si>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</si>
  <si>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</si>
  <si>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</si>
  <si>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</si>
  <si>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</si>
  <si>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</si>
  <si>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</si>
  <si>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</si>
  <si>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</si>
  <si>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</si>
  <si>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</si>
  <si>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</si>
  <si>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</si>
  <si>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</si>
  <si>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</si>
  <si>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</si>
  <si>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</si>
  <si>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</si>
  <si>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</si>
  <si>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</si>
  <si>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</si>
  <si>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</si>
  <si>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</si>
  <si>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</si>
  <si>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</si>
  <si>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</si>
  <si>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</si>
  <si>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</si>
  <si>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</si>
  <si>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</si>
  <si>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</si>
  <si>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</si>
  <si>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</si>
  <si>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</si>
  <si>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</si>
  <si>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</si>
  <si>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</si>
  <si>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</si>
  <si>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</si>
  <si>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</si>
  <si>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</si>
  <si>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</si>
  <si>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</si>
  <si>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</si>
  <si>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</si>
  <si>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</si>
  <si>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</si>
  <si>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</si>
  <si>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</si>
  <si>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</si>
  <si>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</si>
  <si>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</si>
  <si>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</si>
  <si>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</si>
  <si>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</si>
  <si>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</si>
  <si>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</si>
  <si>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</si>
  <si>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</si>
  <si>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</si>
  <si>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</si>
  <si>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</si>
  <si>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</si>
  <si>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</si>
  <si>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</si>
  <si>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</si>
  <si>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</si>
  <si>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</si>
  <si>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</si>
  <si>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</si>
  <si>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</si>
  <si>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</si>
  <si>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</si>
  <si>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</si>
  <si>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</si>
  <si>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</si>
  <si>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</si>
  <si>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</si>
  <si>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</si>
  <si>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</si>
  <si>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</si>
  <si>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</si>
  <si>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</si>
  <si>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</si>
  <si>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</si>
  <si>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</si>
  <si>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</si>
  <si>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</si>
  <si>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</si>
  <si>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</si>
  <si>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</si>
  <si>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</si>
  <si>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</si>
  <si>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</si>
  <si>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</si>
  <si>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</si>
  <si>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</si>
  <si>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</si>
  <si>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</si>
  <si>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</si>
  <si>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</si>
  <si>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</si>
  <si>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</si>
  <si>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</si>
  <si>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</si>
  <si>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</si>
  <si>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</si>
  <si>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</si>
  <si>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</si>
  <si>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</si>
  <si>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</si>
  <si>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</si>
  <si>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</si>
  <si>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</si>
  <si>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</si>
  <si>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</si>
  <si>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</si>
  <si>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</si>
  <si>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</si>
  <si>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</si>
  <si>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</si>
  <si>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</si>
  <si>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</si>
  <si>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</si>
  <si>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</si>
  <si>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</si>
  <si>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</si>
  <si>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</si>
  <si>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</si>
  <si>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</si>
  <si>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</si>
  <si>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</si>
  <si>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</si>
  <si>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</si>
  <si>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</si>
  <si>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</si>
  <si>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</si>
  <si>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</si>
  <si>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</si>
  <si>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</si>
  <si>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</si>
  <si>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</si>
  <si>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</si>
  <si>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</si>
  <si>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</si>
  <si>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</si>
  <si>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</si>
  <si>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</si>
  <si>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</si>
  <si>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</si>
  <si>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</si>
  <si>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</si>
  <si>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</si>
  <si>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</si>
  <si>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</si>
  <si>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</si>
  <si>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</si>
  <si>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</si>
  <si>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</si>
  <si>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</si>
  <si>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</si>
  <si>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</si>
  <si>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</si>
  <si>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</si>
  <si>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</si>
  <si>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</si>
  <si>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</si>
  <si>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</si>
  <si>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</si>
  <si>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</si>
  <si>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</si>
  <si>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</si>
  <si>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</si>
  <si>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</si>
  <si>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</si>
  <si>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</si>
  <si>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</si>
  <si>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</si>
  <si>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</si>
  <si>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</si>
  <si>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</si>
  <si>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</si>
  <si>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</si>
  <si>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</si>
  <si>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</si>
  <si>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</si>
  <si>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</si>
  <si>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</si>
  <si>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</si>
  <si>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</si>
  <si>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</si>
  <si>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</si>
  <si>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</si>
  <si>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</si>
  <si>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</si>
  <si>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</si>
  <si>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</si>
  <si>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</si>
  <si>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</si>
  <si>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</si>
  <si>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</si>
  <si>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</si>
  <si>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</si>
  <si>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</si>
  <si>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</si>
  <si>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</si>
  <si>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</si>
  <si>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</si>
  <si>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</si>
  <si>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</si>
  <si>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</si>
  <si>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</si>
  <si>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</si>
  <si>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</si>
  <si>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</si>
  <si>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</si>
  <si>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</si>
  <si>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</si>
  <si>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</si>
  <si>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</si>
  <si>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</si>
  <si>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</si>
  <si>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</si>
  <si>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</si>
  <si>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</si>
  <si>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</si>
  <si>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</si>
  <si>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</si>
  <si>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</si>
  <si>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</si>
  <si>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</si>
  <si>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</si>
  <si>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</si>
  <si>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</si>
  <si>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</si>
  <si>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</si>
  <si>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</si>
  <si>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</si>
  <si>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</si>
  <si>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</si>
  <si>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</si>
  <si>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</si>
  <si>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</si>
  <si>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</si>
  <si>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</si>
  <si>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</si>
  <si>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</si>
  <si>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</si>
  <si>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</si>
  <si>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</si>
  <si>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</si>
  <si>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</si>
  <si>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</si>
  <si>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</si>
  <si>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</si>
  <si>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</si>
  <si>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</si>
  <si>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</si>
  <si>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</si>
  <si>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</si>
  <si>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</si>
  <si>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</si>
  <si>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</si>
  <si>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</si>
  <si>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</si>
  <si>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</si>
  <si>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</si>
  <si>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</si>
  <si>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</si>
  <si>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</si>
  <si>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</si>
  <si>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</si>
  <si>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</si>
  <si>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</si>
  <si>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</si>
  <si>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</si>
  <si>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</si>
  <si>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</si>
  <si>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</si>
  <si>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</si>
  <si>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</si>
  <si>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</si>
  <si>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</si>
  <si>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</si>
  <si>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</si>
  <si>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</si>
  <si>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</si>
  <si>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</si>
  <si>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</si>
  <si>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</si>
  <si>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</si>
  <si>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</si>
  <si>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</si>
  <si>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</si>
  <si>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</si>
  <si>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</si>
  <si>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</si>
  <si>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</si>
  <si>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</si>
  <si>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</si>
  <si>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</si>
  <si>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</si>
  <si>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</si>
  <si>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</si>
  <si>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</si>
  <si>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</si>
  <si>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</si>
  <si>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</si>
  <si>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</si>
  <si>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</si>
  <si>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</si>
  <si>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</si>
  <si>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</si>
  <si>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</si>
  <si>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</si>
  <si>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</si>
  <si>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</si>
  <si>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</si>
  <si>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</si>
  <si>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</si>
  <si>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</si>
  <si>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</si>
  <si>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</si>
  <si>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</si>
  <si>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</si>
  <si>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</si>
  <si>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</si>
  <si>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</si>
  <si>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</si>
  <si>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</si>
  <si>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</si>
  <si>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</si>
  <si>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</si>
  <si>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</si>
  <si>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</si>
  <si>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</si>
  <si>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</si>
  <si>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</si>
  <si>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</si>
  <si>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</si>
  <si>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</si>
  <si>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</si>
  <si>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</si>
  <si>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</si>
  <si>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</si>
  <si>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</si>
  <si>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</si>
  <si>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</si>
  <si>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</si>
  <si>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</si>
  <si>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</si>
  <si>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</si>
  <si>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</si>
  <si>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</si>
  <si>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</si>
  <si>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</si>
  <si>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</si>
  <si>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</si>
  <si>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</si>
  <si>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</si>
  <si>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</si>
  <si>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</si>
  <si>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</si>
  <si>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</si>
  <si>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</si>
  <si>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</si>
  <si>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</si>
  <si>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</si>
  <si>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</si>
  <si>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</si>
  <si>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</si>
  <si>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</si>
  <si>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</si>
  <si>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</si>
  <si>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</si>
  <si>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</si>
  <si>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</si>
  <si>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</si>
  <si>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</si>
  <si>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</si>
  <si>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</si>
  <si>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</si>
  <si>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</si>
  <si>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</si>
  <si>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</si>
  <si>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</si>
  <si>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</si>
  <si>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</si>
  <si>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</si>
  <si>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</si>
  <si>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</si>
  <si>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</si>
  <si>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</si>
  <si>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</si>
  <si>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</si>
  <si>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</si>
  <si>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</si>
  <si>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</si>
  <si>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</si>
  <si>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</si>
  <si>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</si>
  <si>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</si>
  <si>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</si>
  <si>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</si>
  <si>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</si>
  <si>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</si>
  <si>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</si>
  <si>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</si>
  <si>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</si>
  <si>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</si>
  <si>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</si>
  <si>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</si>
  <si>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</si>
  <si>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</si>
  <si>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</si>
  <si>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</si>
  <si>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</si>
  <si>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</si>
  <si>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</si>
  <si>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</si>
  <si>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</si>
  <si>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</si>
  <si>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</si>
  <si>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</si>
  <si>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</si>
  <si>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</si>
  <si>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</si>
  <si>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</si>
  <si>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</si>
  <si>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</si>
  <si>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</si>
  <si>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</si>
  <si>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</si>
  <si>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</si>
  <si>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</si>
  <si>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</si>
  <si>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</si>
  <si>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</si>
  <si>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</si>
  <si>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</si>
  <si>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</si>
  <si>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</si>
  <si>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</si>
  <si>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</si>
  <si>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</si>
  <si>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</si>
  <si>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</si>
  <si>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</si>
  <si>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</si>
  <si>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</si>
  <si>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</si>
  <si>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</si>
  <si>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</si>
  <si>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</si>
  <si>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</si>
  <si>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</si>
  <si>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</si>
  <si>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</si>
  <si>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</si>
  <si>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</si>
  <si>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</si>
  <si>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</si>
  <si>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</si>
  <si>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</si>
  <si>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</si>
  <si>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</si>
  <si>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</si>
  <si>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</si>
  <si>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</si>
  <si>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</si>
  <si>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</si>
  <si>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</si>
  <si>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</si>
  <si>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</si>
  <si>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</si>
  <si>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</si>
  <si>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</si>
  <si>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</si>
  <si>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</si>
  <si>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</si>
  <si>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</si>
  <si>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</si>
  <si>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</si>
  <si>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</si>
  <si>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</si>
  <si>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</si>
  <si>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</si>
  <si>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</si>
  <si>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</si>
  <si>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</si>
  <si>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</si>
  <si>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</si>
  <si>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</si>
  <si>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</si>
  <si>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</si>
  <si>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</si>
  <si>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</si>
  <si>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</si>
  <si>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</si>
  <si>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</si>
  <si>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</si>
  <si>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</si>
  <si>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</si>
  <si>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</si>
  <si>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</si>
  <si>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</si>
  <si>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</si>
  <si>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</si>
  <si>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</si>
  <si>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</si>
  <si>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</si>
  <si>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</si>
  <si>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</si>
  <si>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</si>
  <si>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</si>
  <si>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</si>
  <si>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</si>
  <si>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</si>
  <si>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</si>
  <si>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</si>
  <si>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</si>
  <si>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</si>
  <si>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</si>
  <si>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</si>
  <si>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</si>
  <si>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</si>
  <si>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</si>
  <si>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</si>
  <si>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</si>
  <si>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</si>
  <si>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</si>
  <si>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</si>
  <si>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</si>
  <si>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</si>
  <si>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</si>
  <si>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</si>
  <si>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</si>
  <si>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</si>
  <si>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</si>
  <si>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</si>
  <si>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</si>
  <si>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</si>
  <si>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</si>
  <si>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</si>
  <si>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</si>
  <si>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</si>
  <si>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</si>
  <si>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</si>
  <si>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</si>
  <si>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</si>
  <si>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</si>
  <si>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</si>
  <si>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</si>
  <si>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</si>
  <si>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</si>
  <si>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</si>
  <si>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</si>
  <si>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</si>
  <si>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</si>
  <si>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</si>
  <si>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</si>
  <si>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</si>
  <si>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</si>
  <si>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</si>
  <si>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</si>
  <si>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</si>
  <si>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</si>
  <si>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</si>
  <si>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</si>
  <si>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</si>
  <si>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</si>
  <si>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</si>
  <si>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</si>
  <si>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</si>
  <si>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</si>
  <si>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</si>
  <si>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</si>
  <si>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</si>
  <si>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</si>
  <si>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</si>
  <si>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</si>
  <si>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</si>
  <si>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</si>
  <si>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</si>
  <si>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</si>
  <si>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</si>
  <si>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</si>
  <si>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</si>
  <si>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</si>
  <si>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</si>
  <si>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</si>
  <si>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</si>
  <si>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</si>
  <si>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</si>
  <si>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</si>
  <si>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</si>
  <si>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</si>
  <si>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</si>
  <si>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</si>
  <si>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</si>
  <si>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</si>
  <si>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</si>
  <si>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</si>
  <si>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</si>
  <si>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</si>
  <si>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</si>
  <si>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</si>
  <si>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</si>
  <si>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</si>
  <si>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</si>
  <si>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</si>
  <si>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</si>
  <si>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</si>
  <si>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</si>
  <si>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</si>
  <si>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</si>
  <si>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</si>
  <si>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</si>
  <si>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</si>
  <si>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</si>
  <si>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</si>
  <si>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</si>
  <si>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</si>
  <si>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</si>
  <si>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</si>
  <si>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</si>
  <si>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</si>
  <si>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</si>
  <si>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</si>
  <si>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</si>
  <si>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</si>
  <si>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</si>
  <si>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</si>
  <si>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</si>
  <si>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</si>
  <si>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</si>
  <si>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</si>
  <si>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</si>
  <si>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</si>
  <si>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</si>
  <si>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</si>
  <si>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</si>
  <si>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</si>
  <si>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</si>
  <si>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</si>
  <si>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</si>
  <si>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</si>
  <si>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</si>
  <si>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</si>
  <si>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</si>
  <si>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</si>
  <si>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</si>
  <si>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</si>
  <si>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</si>
  <si>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</si>
  <si>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</si>
  <si>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</si>
  <si>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</si>
  <si>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</si>
  <si>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</si>
  <si>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</si>
  <si>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</si>
  <si>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</si>
  <si>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</si>
  <si>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</si>
  <si>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</si>
  <si>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</si>
  <si>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</si>
  <si>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</si>
  <si>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</si>
  <si>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</si>
  <si>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</si>
  <si>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</si>
  <si>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</si>
  <si>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</si>
  <si>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</si>
  <si>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</si>
  <si>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</si>
  <si>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</si>
  <si>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</si>
  <si>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</si>
  <si>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</si>
  <si>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</si>
  <si>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</si>
  <si>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</si>
  <si>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</si>
  <si>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</si>
  <si>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</si>
  <si>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</si>
  <si>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</si>
  <si>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</si>
  <si>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</si>
  <si>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</si>
  <si>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</si>
  <si>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</si>
  <si>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</si>
  <si>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</si>
  <si>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</si>
  <si>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</si>
  <si>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</si>
  <si>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</si>
  <si>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</si>
  <si>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</si>
  <si>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</si>
  <si>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</si>
  <si>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</si>
  <si>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</si>
  <si>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</si>
  <si>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</si>
  <si>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</si>
  <si>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</si>
  <si>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</si>
  <si>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</si>
  <si>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</si>
  <si>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</si>
  <si>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</si>
  <si>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</si>
  <si>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</si>
  <si>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</si>
  <si>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</si>
  <si>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</si>
  <si>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</si>
  <si>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</si>
  <si>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</si>
  <si>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</si>
  <si>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</si>
  <si>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</si>
  <si>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</si>
  <si>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</si>
  <si>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</si>
  <si>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</si>
  <si>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</si>
  <si>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</si>
  <si>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</si>
  <si>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</si>
  <si>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</si>
  <si>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</si>
  <si>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</si>
  <si>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</si>
  <si>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</si>
  <si>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</si>
  <si>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</si>
  <si>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</si>
  <si>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</si>
  <si>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</si>
  <si>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</si>
  <si>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</si>
  <si>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</si>
  <si>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</si>
  <si>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</si>
  <si>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</si>
  <si>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</si>
  <si>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</si>
  <si>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</si>
  <si>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</si>
  <si>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</si>
  <si>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</si>
  <si>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</si>
  <si>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</si>
  <si>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</si>
  <si>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</si>
  <si>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</si>
  <si>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</si>
  <si>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</si>
  <si>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</si>
  <si>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</si>
  <si>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</si>
  <si>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</si>
  <si>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</si>
  <si>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</si>
  <si>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</si>
  <si>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</si>
  <si>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</si>
  <si>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</si>
  <si>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</si>
  <si>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</si>
  <si>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</si>
  <si>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</si>
  <si>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</si>
  <si>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</si>
  <si>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</si>
  <si>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</si>
  <si>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</si>
  <si>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</si>
  <si>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</si>
  <si>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</si>
  <si>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</si>
  <si>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</si>
  <si>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</si>
  <si>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</si>
  <si>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</si>
  <si>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</si>
  <si>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</si>
  <si>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</si>
  <si>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</si>
  <si>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</si>
  <si>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</si>
  <si>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</si>
  <si>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</si>
  <si>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</si>
  <si>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</si>
  <si>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</si>
  <si>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</si>
  <si>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</si>
  <si>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</si>
  <si>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</si>
  <si>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</si>
  <si>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</si>
  <si>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</si>
  <si>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</si>
  <si>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</si>
  <si>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</si>
  <si>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</si>
  <si>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</si>
  <si>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</si>
  <si>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</si>
  <si>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</si>
  <si>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</si>
  <si>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</si>
  <si>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</si>
  <si>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</si>
  <si>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</si>
  <si>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</si>
  <si>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</si>
  <si>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</si>
  <si>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</si>
  <si>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</si>
  <si>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</si>
  <si>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</si>
  <si>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</si>
  <si>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</si>
  <si>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</si>
  <si>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</si>
  <si>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</si>
  <si>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</si>
  <si>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</si>
  <si>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</si>
  <si>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</si>
  <si>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</si>
  <si>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</si>
  <si>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</si>
  <si>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</si>
  <si>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</si>
  <si>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</si>
  <si>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</si>
  <si>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</si>
  <si>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</si>
  <si>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</si>
  <si>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</si>
  <si>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</si>
  <si>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</si>
  <si>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</si>
  <si>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</si>
  <si>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</si>
  <si>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</si>
  <si>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</si>
  <si>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</si>
  <si>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</si>
  <si>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</si>
  <si>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</si>
  <si>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</si>
  <si>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</si>
  <si>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</si>
  <si>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</si>
  <si>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</si>
  <si>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</si>
  <si>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</si>
  <si>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</si>
  <si>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</si>
  <si>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</si>
  <si>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</si>
  <si>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</si>
  <si>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</si>
  <si>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</si>
  <si>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</si>
  <si>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</si>
  <si>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</si>
  <si>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</si>
  <si>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</si>
  <si>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</si>
  <si>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</si>
  <si>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</si>
  <si>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</si>
  <si>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</si>
  <si>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</si>
  <si>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</si>
  <si>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</si>
  <si>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</si>
  <si>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</si>
  <si>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</si>
  <si>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</si>
  <si>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</si>
  <si>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</si>
  <si>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</si>
  <si>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</si>
  <si>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</si>
  <si>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</si>
  <si>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</si>
  <si>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</si>
  <si>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</si>
  <si>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</si>
  <si>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</si>
  <si>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</si>
  <si>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</si>
  <si>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</si>
  <si>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</si>
  <si>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</si>
  <si>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</si>
  <si>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</si>
  <si>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</si>
  <si>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</si>
  <si>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</si>
  <si>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</si>
  <si>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</si>
  <si>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</si>
  <si>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</si>
  <si>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</si>
  <si>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</si>
  <si>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</si>
  <si>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</si>
  <si>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</si>
  <si>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</si>
  <si>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</si>
  <si>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</si>
  <si>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</si>
  <si>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</si>
  <si>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</si>
  <si>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</si>
  <si>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</si>
  <si>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</si>
  <si>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</si>
  <si>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</si>
  <si>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</si>
  <si>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</si>
  <si>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</si>
  <si>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</si>
  <si>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</si>
  <si>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</si>
  <si>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</si>
  <si>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</si>
  <si>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</si>
  <si>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</si>
  <si>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</si>
  <si>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</si>
  <si>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</si>
  <si>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</si>
  <si>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</si>
  <si>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</si>
  <si>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</si>
  <si>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</si>
  <si>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</si>
  <si>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</si>
  <si>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</si>
  <si>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</si>
  <si>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</si>
  <si>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</si>
  <si>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</si>
  <si>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</si>
  <si>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</si>
  <si>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</si>
  <si>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</si>
  <si>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</si>
  <si>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</si>
  <si>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</si>
  <si>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</si>
  <si>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</si>
  <si>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</si>
  <si>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</si>
  <si>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</si>
  <si>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</si>
  <si>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</si>
  <si>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</si>
  <si>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</si>
  <si>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</si>
  <si>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</si>
  <si>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</si>
  <si>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</si>
  <si>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</si>
  <si>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</si>
  <si>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</si>
  <si>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</si>
  <si>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</si>
  <si>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</si>
  <si>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</si>
  <si>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</si>
  <si>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</si>
  <si>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</si>
  <si>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</si>
  <si>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</si>
  <si>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</si>
  <si>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</si>
  <si>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</si>
  <si>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</si>
  <si>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</si>
  <si>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</si>
  <si>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</si>
  <si>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</si>
  <si>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</si>
  <si>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</si>
  <si>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</si>
  <si>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</si>
  <si>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</si>
  <si>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</si>
  <si>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</si>
  <si>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</si>
  <si>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</si>
  <si>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</si>
  <si>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</si>
  <si>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</si>
  <si>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</si>
  <si>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</si>
  <si>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</si>
  <si>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</si>
  <si>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</si>
  <si>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</si>
  <si>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</si>
  <si>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</si>
  <si>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</si>
  <si>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</si>
  <si>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</si>
  <si>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</si>
  <si>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</si>
  <si>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</si>
  <si>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</si>
  <si>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</si>
  <si>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</si>
  <si>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</si>
  <si>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</si>
  <si>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</si>
  <si>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</si>
  <si>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</si>
  <si>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</si>
  <si>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</si>
  <si>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</si>
  <si>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</si>
  <si>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</si>
  <si>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</si>
  <si>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</si>
  <si>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</si>
  <si>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</si>
  <si>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</si>
  <si>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</si>
  <si>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</si>
  <si>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</si>
  <si>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</si>
  <si>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</si>
  <si>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</si>
  <si>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</si>
  <si>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</si>
  <si>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</si>
  <si>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</si>
  <si>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</si>
  <si>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</si>
  <si>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</si>
  <si>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</si>
  <si>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</si>
  <si>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</si>
  <si>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</si>
  <si>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</si>
  <si>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</si>
  <si>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</si>
  <si>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</si>
  <si>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</si>
  <si>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</si>
  <si>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</si>
  <si>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</si>
  <si>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</si>
  <si>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</si>
  <si>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</si>
  <si>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</si>
  <si>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</si>
  <si>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</si>
  <si>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</si>
  <si>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</si>
  <si>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</si>
  <si>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</si>
  <si>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</si>
  <si>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</si>
  <si>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</si>
  <si>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</si>
  <si>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</si>
  <si>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</si>
  <si>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</si>
  <si>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</si>
  <si>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</si>
  <si>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</si>
  <si>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</si>
  <si>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</si>
  <si>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</si>
  <si>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</si>
  <si>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</si>
  <si>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</si>
  <si>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</si>
  <si>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</si>
  <si>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</si>
  <si>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</si>
  <si>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</si>
  <si>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</si>
  <si>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</si>
  <si>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</si>
  <si>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</si>
  <si>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</si>
  <si>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</si>
  <si>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</si>
  <si>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</si>
  <si>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</si>
  <si>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</si>
  <si>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</si>
  <si>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</si>
  <si>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</si>
  <si>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</si>
  <si>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</si>
  <si>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</si>
  <si>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</si>
  <si>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</si>
  <si>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</si>
  <si>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</si>
  <si>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</si>
  <si>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</si>
  <si>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</si>
  <si>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</si>
  <si>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</si>
  <si>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</si>
  <si>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</si>
  <si>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</si>
  <si>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</si>
  <si>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</si>
  <si>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</si>
  <si>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</si>
  <si>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</si>
  <si>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</si>
  <si>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</si>
  <si>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</si>
  <si>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</si>
  <si>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</si>
  <si>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</si>
  <si>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</si>
  <si>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</si>
  <si>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</si>
  <si>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</si>
  <si>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</si>
  <si>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</si>
  <si>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</si>
  <si>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</si>
  <si>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</si>
  <si>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</si>
  <si>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</si>
  <si>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</si>
  <si>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</si>
  <si>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</si>
  <si>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</si>
  <si>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</si>
  <si>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</si>
  <si>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</si>
  <si>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</si>
  <si>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</si>
  <si>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</si>
  <si>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</si>
  <si>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</si>
  <si>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</si>
  <si>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</si>
  <si>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</si>
  <si>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</si>
  <si>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</si>
  <si>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</si>
  <si>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</si>
  <si>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</si>
  <si>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</si>
  <si>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</si>
  <si>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</si>
  <si>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</si>
  <si>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</si>
  <si>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</si>
  <si>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</si>
  <si>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</si>
  <si>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</si>
  <si>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</si>
  <si>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</si>
  <si>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</si>
  <si>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</si>
  <si>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</si>
  <si>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</si>
  <si>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</si>
  <si>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</si>
  <si>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</si>
  <si>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</si>
  <si>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</si>
  <si>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</si>
  <si>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</si>
  <si>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</si>
  <si>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</si>
  <si>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</si>
  <si>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</si>
  <si>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</si>
  <si>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</si>
  <si>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</si>
  <si>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</si>
  <si>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</si>
  <si>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</si>
  <si>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</si>
  <si>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</si>
  <si>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</si>
  <si>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</si>
  <si>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</si>
  <si>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</si>
  <si>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</si>
  <si>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</si>
  <si>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</si>
  <si>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</si>
  <si>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</si>
  <si>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</si>
  <si>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</si>
  <si>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</si>
  <si>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</si>
  <si>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</si>
  <si>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</si>
  <si>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</si>
  <si>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</si>
  <si>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</si>
  <si>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</si>
  <si>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</si>
  <si>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</si>
  <si>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</si>
  <si>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</si>
  <si>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</si>
  <si>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</si>
  <si>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</si>
  <si>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</si>
  <si>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</si>
  <si>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</si>
  <si>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</si>
  <si>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</si>
  <si>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</si>
  <si>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</si>
  <si>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</si>
  <si>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</si>
  <si>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</si>
  <si>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</si>
  <si>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</si>
  <si>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</si>
  <si>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</si>
  <si>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</si>
  <si>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</si>
  <si>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</si>
  <si>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</si>
  <si>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</si>
  <si>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</si>
  <si>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</si>
  <si>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</si>
  <si>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</si>
  <si>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</si>
  <si>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</si>
  <si>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</si>
  <si>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</si>
  <si>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</si>
  <si>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</si>
  <si>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</si>
  <si>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</si>
  <si>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</si>
  <si>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</si>
  <si>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</si>
  <si>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</si>
  <si>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</si>
  <si>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</si>
  <si>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</si>
  <si>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</si>
  <si>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</si>
  <si>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</si>
  <si>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</si>
  <si>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</si>
  <si>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</si>
  <si>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</si>
  <si>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</si>
  <si>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</si>
  <si>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</si>
  <si>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</si>
  <si>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</si>
  <si>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</si>
  <si>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</si>
  <si>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</si>
  <si>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</si>
  <si>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</si>
  <si>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</si>
  <si>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</si>
  <si>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</si>
  <si>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</si>
  <si>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</si>
  <si>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</si>
  <si>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</si>
  <si>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</si>
  <si>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</si>
  <si>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</si>
  <si>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</si>
  <si>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</si>
  <si>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</si>
  <si>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</si>
  <si>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</si>
  <si>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</si>
  <si>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</si>
  <si>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</si>
  <si>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</si>
  <si>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</si>
  <si>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</si>
  <si>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</si>
  <si>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</si>
  <si>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</si>
  <si>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</si>
  <si>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</si>
  <si>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</si>
  <si>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</si>
  <si>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</si>
  <si>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</si>
  <si>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</si>
  <si>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</si>
  <si>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</si>
  <si>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</si>
  <si>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</si>
  <si>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</si>
  <si>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</si>
  <si>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</si>
  <si>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</si>
  <si>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</si>
  <si>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</si>
  <si>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</si>
  <si>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</si>
  <si>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</si>
  <si>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</si>
  <si>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</si>
  <si>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</si>
  <si>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</si>
  <si>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</si>
  <si>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</si>
  <si>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</si>
  <si>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</si>
  <si>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</si>
  <si>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</si>
  <si>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</si>
  <si>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</si>
  <si>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</si>
  <si>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</si>
  <si>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</si>
  <si>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</si>
  <si>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</si>
  <si>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</si>
  <si>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</si>
  <si>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</si>
  <si>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</si>
  <si>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</si>
  <si>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</si>
  <si>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</si>
  <si>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</si>
  <si>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</si>
  <si>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</si>
  <si>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</si>
  <si>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</si>
  <si>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</si>
  <si>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</si>
  <si>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</si>
  <si>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</si>
  <si>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</si>
  <si>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</si>
  <si>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</si>
  <si>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</si>
  <si>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</si>
  <si>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</si>
  <si>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</si>
  <si>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</si>
  <si>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</si>
  <si>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</si>
  <si>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</si>
  <si>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</si>
  <si>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</si>
  <si>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</si>
  <si>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</si>
  <si>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</si>
  <si>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</si>
  <si>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</si>
  <si>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</si>
  <si>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</si>
  <si>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</si>
  <si>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</si>
  <si>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</si>
  <si>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</si>
  <si>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</si>
  <si>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</si>
  <si>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</si>
  <si>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</si>
  <si>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</si>
  <si>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</si>
  <si>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</si>
  <si>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</si>
  <si>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</si>
  <si>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</si>
  <si>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</si>
  <si>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</si>
  <si>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</si>
  <si>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</si>
  <si>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</si>
  <si>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</si>
  <si>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</si>
  <si>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</si>
  <si>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</si>
  <si>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</si>
  <si>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</si>
  <si>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</si>
  <si>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</si>
  <si>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</si>
  <si>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</si>
  <si>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</si>
  <si>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</si>
  <si>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</si>
  <si>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</si>
  <si>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</si>
  <si>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</si>
  <si>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</si>
  <si>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</si>
  <si>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</si>
  <si>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</si>
  <si>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</si>
  <si>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</si>
  <si>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</si>
  <si>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</si>
  <si>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</si>
  <si>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</si>
  <si>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</si>
  <si>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</si>
  <si>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</si>
  <si>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</si>
  <si>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</si>
  <si>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</si>
  <si>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</si>
  <si>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</si>
  <si>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</si>
  <si>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</si>
  <si>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</si>
  <si>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</si>
  <si>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</si>
  <si>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</si>
  <si>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</si>
  <si>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</si>
  <si>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</si>
  <si>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</si>
  <si>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</si>
  <si>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</si>
  <si>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</si>
  <si>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</si>
  <si>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</si>
  <si>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</si>
  <si>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</si>
  <si>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</si>
  <si>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</si>
  <si>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</si>
  <si>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</si>
  <si>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</si>
  <si>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</si>
  <si>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</si>
  <si>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</si>
  <si>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</si>
  <si>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</si>
  <si>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</si>
  <si>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</si>
  <si>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</si>
  <si>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</si>
  <si>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</si>
  <si>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</si>
  <si>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</si>
  <si>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</si>
  <si>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</si>
  <si>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</si>
  <si>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</si>
  <si>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</si>
  <si>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</si>
  <si>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</si>
  <si>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</si>
  <si>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</si>
  <si>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</si>
  <si>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</si>
  <si>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</si>
  <si>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</si>
  <si>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</si>
  <si>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</si>
  <si>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</si>
  <si>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</si>
  <si>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</si>
  <si>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</si>
  <si>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</si>
  <si>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</si>
  <si>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</si>
  <si>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</si>
  <si>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</si>
  <si>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</si>
  <si>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</si>
  <si>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</si>
  <si>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</si>
  <si>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</si>
  <si>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</si>
  <si>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</si>
  <si>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</si>
  <si>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</si>
  <si>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</si>
  <si>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</si>
  <si>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</si>
  <si>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</si>
  <si>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</si>
  <si>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</si>
  <si>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</si>
  <si>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</si>
  <si>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</si>
  <si>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</si>
  <si>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</si>
  <si>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</si>
  <si>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</si>
  <si>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</si>
  <si>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</si>
  <si>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</si>
  <si>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</si>
  <si>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</si>
  <si>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</si>
  <si>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</si>
  <si>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</si>
  <si>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</si>
  <si>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</si>
  <si>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</si>
  <si>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</si>
  <si>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</si>
  <si>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</si>
  <si>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</si>
  <si>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</si>
  <si>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</si>
  <si>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</si>
  <si>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</si>
  <si>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</si>
  <si>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</si>
  <si>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</si>
  <si>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</si>
  <si>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</si>
  <si>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</si>
  <si>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</si>
  <si>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</si>
  <si>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</si>
  <si>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</si>
  <si>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</si>
  <si>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</si>
  <si>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</si>
  <si>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</si>
  <si>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</si>
  <si>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</si>
  <si>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</si>
  <si>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</si>
  <si>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</si>
  <si>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</si>
  <si>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</si>
  <si>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</si>
  <si>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</si>
  <si>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</si>
  <si>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</si>
  <si>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</si>
  <si>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</si>
  <si>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</si>
  <si>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</si>
  <si>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</si>
  <si>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</si>
  <si>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</si>
  <si>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</si>
  <si>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</si>
  <si>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</si>
  <si>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</si>
  <si>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</si>
  <si>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</si>
  <si>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</si>
  <si>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</si>
  <si>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</si>
  <si>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</si>
  <si>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</si>
  <si>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</si>
  <si>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</si>
  <si>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</si>
  <si>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</si>
  <si>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</si>
  <si>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</si>
  <si>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</si>
  <si>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</si>
  <si>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</si>
  <si>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</si>
  <si>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</si>
  <si>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</si>
  <si>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</si>
  <si>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</si>
  <si>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</si>
  <si>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</si>
  <si>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</si>
  <si>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</si>
  <si>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</si>
  <si>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</si>
  <si>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</si>
  <si>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</si>
  <si>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</si>
  <si>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</si>
  <si>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</si>
  <si>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</si>
  <si>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</si>
  <si>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</si>
  <si>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</si>
  <si>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</si>
  <si>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</si>
  <si>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</si>
  <si>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</si>
  <si>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</si>
  <si>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</si>
  <si>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</si>
  <si>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</si>
  <si>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</si>
  <si>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</si>
  <si>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</si>
  <si>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</si>
  <si>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</si>
  <si>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</si>
  <si>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</si>
  <si>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</si>
  <si>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</si>
  <si>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</si>
  <si>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</si>
  <si>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</si>
  <si>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</si>
  <si>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</si>
  <si>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</si>
  <si>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</si>
  <si>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</si>
  <si>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</si>
  <si>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</si>
  <si>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</si>
  <si>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</si>
  <si>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</si>
  <si>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</si>
  <si>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</si>
  <si>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</si>
  <si>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</si>
  <si>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</si>
  <si>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</si>
  <si>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</si>
  <si>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</si>
  <si>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</si>
  <si>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</si>
  <si>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</si>
  <si>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</si>
  <si>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</si>
  <si>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</si>
  <si>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</si>
  <si>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</si>
  <si>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</si>
  <si>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</si>
  <si>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</si>
  <si>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</si>
  <si>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</si>
  <si>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</si>
  <si>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</si>
  <si>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</si>
  <si>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</si>
  <si>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</si>
  <si>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</si>
  <si>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</si>
  <si>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</si>
  <si>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</si>
  <si>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</si>
  <si>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</si>
  <si>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</si>
  <si>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</si>
  <si>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</si>
  <si>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</si>
  <si>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</si>
  <si>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</si>
  <si>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</si>
  <si>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</si>
  <si>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</si>
  <si>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</si>
  <si>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</si>
  <si>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</si>
  <si>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</si>
  <si>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</si>
  <si>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</si>
  <si>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</si>
  <si>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</si>
  <si>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</si>
  <si>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</si>
  <si>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</si>
  <si>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</si>
  <si>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</si>
  <si>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</si>
  <si>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</si>
  <si>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</si>
  <si>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</si>
  <si>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</si>
  <si>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</si>
  <si>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</si>
  <si>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</si>
  <si>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</si>
  <si>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</si>
  <si>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</si>
  <si>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</si>
  <si>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</si>
  <si>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</si>
  <si>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</si>
  <si>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</si>
  <si>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</si>
  <si>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</si>
  <si>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</si>
  <si>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</si>
  <si>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</si>
  <si>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</si>
  <si>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</si>
  <si>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</si>
  <si>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</si>
  <si>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</si>
  <si>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</si>
  <si>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</si>
  <si>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</si>
  <si>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</si>
  <si>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</si>
  <si>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</si>
  <si>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</si>
  <si>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</si>
  <si>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</si>
  <si>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</si>
  <si>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</si>
  <si>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</si>
  <si>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</si>
  <si>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</si>
  <si>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</si>
  <si>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</si>
  <si>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</si>
  <si>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</si>
  <si>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</si>
  <si>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</si>
  <si>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</si>
  <si>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</si>
  <si>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</si>
  <si>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</si>
  <si>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</si>
  <si>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</si>
  <si>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</si>
  <si>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</si>
  <si>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</si>
  <si>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</si>
  <si>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</si>
  <si>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</si>
  <si>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</si>
  <si>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</si>
  <si>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</si>
  <si>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</si>
  <si>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</si>
  <si>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</si>
  <si>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</si>
  <si>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</si>
  <si>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</si>
  <si>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</si>
  <si>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</si>
  <si>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</si>
  <si>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</si>
  <si>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</si>
  <si>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</si>
  <si>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</si>
  <si>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</si>
  <si>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</si>
  <si>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</si>
  <si>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</si>
  <si>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</si>
  <si>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</si>
  <si>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</si>
  <si>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</si>
  <si>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</si>
  <si>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</si>
  <si>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</si>
  <si>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</si>
  <si>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</si>
  <si>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</si>
  <si>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</si>
  <si>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</si>
  <si>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</si>
  <si>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</si>
  <si>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</si>
  <si>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</si>
  <si>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</si>
  <si>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</si>
  <si>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</si>
  <si>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</si>
  <si>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</si>
  <si>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</si>
  <si>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</si>
  <si>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</si>
  <si>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</si>
  <si>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</si>
  <si>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</si>
  <si>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</si>
  <si>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</si>
  <si>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</si>
  <si>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</si>
  <si>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</si>
  <si>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</si>
  <si>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</si>
  <si>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</si>
  <si>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</si>
  <si>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</si>
  <si>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</si>
  <si>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</si>
  <si>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</si>
  <si>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</si>
  <si>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</si>
  <si>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</si>
  <si>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</si>
  <si>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</si>
  <si>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</si>
  <si>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</si>
  <si>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</si>
  <si>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</si>
  <si>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</si>
  <si>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</si>
  <si>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</si>
  <si>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</si>
  <si>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</si>
  <si>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</si>
  <si>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</si>
  <si>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</si>
  <si>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</si>
  <si>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</si>
  <si>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</si>
  <si>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</si>
  <si>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</si>
  <si>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</si>
  <si>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</si>
  <si>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</si>
  <si>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</si>
  <si>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</si>
  <si>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</si>
  <si>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</si>
  <si>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</si>
  <si>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</si>
  <si>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</si>
  <si>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</si>
  <si>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</si>
  <si>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</si>
  <si>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</si>
  <si>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</si>
  <si>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</si>
  <si>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</si>
  <si>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</si>
  <si>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</si>
  <si>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</si>
  <si>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</si>
  <si>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</si>
  <si>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</si>
  <si>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</si>
  <si>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</si>
  <si>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</si>
  <si>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</si>
  <si>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</si>
  <si>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</si>
  <si>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</si>
  <si>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</si>
  <si>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</si>
  <si>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</si>
  <si>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</si>
  <si>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</si>
  <si>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</si>
  <si>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</si>
  <si>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</si>
  <si>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</si>
  <si>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</si>
  <si>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</si>
  <si>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</si>
  <si>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</si>
  <si>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</si>
  <si>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</si>
  <si>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</si>
  <si>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</si>
  <si>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</si>
  <si>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</si>
  <si>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</si>
  <si>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</si>
  <si>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</si>
  <si>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</si>
  <si>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</si>
  <si>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</si>
  <si>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</si>
  <si>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</si>
  <si>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</si>
  <si>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</si>
  <si>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</si>
  <si>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</si>
  <si>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</si>
  <si>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</si>
  <si>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</si>
  <si>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</si>
  <si>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</si>
  <si>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</si>
  <si>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</si>
  <si>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</si>
  <si>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</si>
  <si>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</si>
  <si>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</si>
  <si>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</si>
  <si>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</si>
  <si>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</si>
  <si>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</si>
  <si>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</si>
  <si>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</si>
  <si>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</si>
  <si>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</si>
  <si>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</si>
  <si>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</si>
  <si>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</si>
  <si>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</si>
  <si>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</si>
  <si>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</si>
  <si>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</si>
  <si>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</si>
  <si>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</si>
  <si>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</si>
  <si>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</si>
  <si>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</si>
  <si>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</si>
  <si>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</si>
  <si>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</si>
  <si>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</si>
  <si>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</si>
  <si>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</si>
  <si>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</si>
  <si>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</si>
  <si>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</si>
  <si>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</si>
  <si>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</si>
  <si>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</si>
  <si>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</si>
  <si>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</si>
  <si>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</si>
  <si>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</si>
  <si>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</si>
  <si>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</si>
  <si>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</si>
  <si>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</si>
  <si>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</si>
  <si>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</si>
  <si>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</si>
  <si>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</si>
  <si>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</si>
  <si>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</si>
  <si>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</si>
  <si>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</si>
  <si>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</si>
  <si>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</si>
  <si>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</si>
  <si>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</si>
  <si>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</si>
  <si>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</si>
  <si>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</si>
  <si>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</si>
  <si>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</si>
  <si>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</si>
  <si>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</si>
  <si>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</si>
  <si>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</si>
  <si>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</si>
  <si>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</si>
  <si>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</si>
  <si>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</si>
  <si>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</si>
  <si>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</si>
  <si>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</si>
  <si>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</si>
  <si>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</si>
  <si>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</si>
  <si>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</si>
  <si>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</si>
  <si>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</si>
  <si>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</si>
  <si>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</si>
  <si>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</si>
  <si>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</si>
  <si>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</si>
  <si>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</si>
  <si>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</si>
  <si>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</si>
  <si>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</si>
  <si>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</si>
  <si>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</si>
  <si>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</si>
  <si>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</si>
  <si>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</si>
  <si>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</si>
  <si>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</si>
  <si>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</si>
  <si>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</si>
  <si>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</si>
  <si>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</si>
  <si>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</si>
  <si>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</si>
  <si>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</si>
  <si>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</si>
  <si>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</si>
  <si>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</si>
  <si>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</si>
  <si>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</si>
  <si>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</si>
  <si>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</si>
  <si>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</si>
  <si>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</si>
  <si>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</si>
  <si>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</si>
  <si>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</si>
  <si>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</si>
  <si>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</si>
  <si>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</si>
  <si>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</si>
  <si>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</si>
  <si>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</si>
  <si>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</si>
  <si>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</si>
  <si>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</si>
  <si>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</si>
  <si>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</si>
  <si>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</si>
  <si>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</si>
  <si>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</si>
  <si>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</si>
  <si>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</si>
  <si>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</si>
  <si>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</si>
  <si>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</si>
  <si>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</si>
  <si>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</si>
  <si>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</si>
  <si>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</si>
  <si>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</si>
  <si>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</si>
  <si>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</si>
  <si>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</si>
  <si>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</si>
  <si>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</si>
  <si>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</si>
  <si>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</si>
  <si>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</si>
  <si>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</si>
  <si>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</si>
  <si>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</si>
  <si>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</si>
  <si>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</si>
  <si>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</si>
  <si>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</si>
  <si>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</si>
  <si>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</si>
  <si>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</si>
  <si>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</si>
  <si>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</si>
  <si>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</si>
  <si>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</si>
  <si>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</si>
  <si>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</si>
  <si>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</si>
  <si>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</si>
  <si>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</si>
  <si>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</si>
  <si>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</si>
  <si>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</si>
  <si>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</si>
  <si>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</si>
  <si>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</si>
  <si>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</si>
  <si>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</si>
  <si>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</si>
  <si>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</si>
  <si>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</si>
  <si>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</si>
  <si>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</si>
  <si>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</si>
  <si>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</si>
  <si>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</si>
  <si>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</si>
  <si>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</si>
  <si>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</si>
  <si>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</si>
  <si>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</si>
  <si>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</si>
  <si>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</si>
  <si>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</si>
  <si>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</si>
  <si>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</si>
  <si>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</si>
  <si>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</si>
  <si>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</si>
  <si>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</si>
  <si>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</si>
  <si>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</si>
  <si>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</si>
  <si>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</si>
  <si>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</si>
  <si>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</si>
  <si>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</si>
  <si>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</si>
  <si>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</si>
  <si>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</si>
  <si>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</si>
  <si>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</si>
  <si>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</si>
  <si>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</si>
  <si>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</si>
  <si>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</si>
  <si>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</si>
  <si>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</si>
  <si>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</si>
  <si>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</si>
  <si>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</si>
  <si>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</si>
  <si>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</si>
  <si>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</si>
  <si>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</si>
  <si>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</si>
  <si>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</si>
  <si>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</si>
  <si>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</si>
  <si>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</si>
  <si>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</si>
  <si>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</si>
  <si>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</si>
  <si>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</si>
  <si>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</si>
  <si>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</si>
  <si>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</si>
  <si>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</si>
  <si>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</si>
  <si>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</si>
  <si>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</si>
  <si>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</si>
  <si>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</si>
  <si>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</si>
  <si>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</si>
  <si>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</si>
  <si>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</si>
  <si>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</si>
  <si>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</si>
  <si>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</si>
  <si>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</si>
  <si>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</si>
  <si>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</si>
  <si>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</si>
  <si>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</si>
  <si>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</si>
  <si>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</si>
  <si>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</si>
  <si>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</si>
  <si>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</si>
  <si>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</si>
  <si>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</si>
  <si>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</si>
  <si>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</si>
  <si>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</si>
  <si>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</si>
  <si>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</si>
  <si>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</si>
  <si>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</si>
  <si>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</si>
  <si>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</si>
  <si>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</si>
  <si>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</si>
  <si>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</si>
  <si>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</si>
  <si>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</si>
  <si>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</si>
  <si>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</si>
  <si>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</si>
  <si>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</si>
  <si>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</si>
  <si>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</si>
  <si>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</si>
  <si>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</si>
  <si>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</si>
  <si>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</si>
  <si>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</si>
  <si>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</si>
  <si>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</si>
  <si>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</si>
  <si>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</si>
  <si>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</si>
  <si>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</si>
  <si>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</si>
  <si>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</si>
  <si>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</si>
  <si>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</si>
  <si>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</si>
  <si>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</si>
  <si>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</si>
  <si>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</si>
  <si>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</si>
  <si>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</si>
  <si>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</si>
  <si>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</si>
  <si>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</si>
  <si>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</si>
  <si>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</si>
  <si>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</si>
  <si>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</si>
  <si>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</si>
  <si>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</si>
  <si>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</si>
  <si>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</si>
  <si>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</si>
  <si>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</si>
  <si>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</si>
  <si>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</si>
  <si>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</si>
  <si>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</si>
  <si>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</si>
  <si>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</si>
  <si>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</si>
  <si>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</si>
  <si>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</si>
  <si>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</si>
  <si>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</si>
  <si>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</si>
  <si>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</si>
  <si>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</si>
  <si>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</si>
  <si>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</si>
  <si>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</si>
  <si>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</si>
  <si>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</si>
  <si>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</si>
  <si>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</si>
  <si>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</si>
  <si>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</si>
  <si>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</si>
  <si>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</si>
  <si>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</si>
  <si>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</si>
  <si>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</si>
  <si>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</si>
  <si>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</si>
  <si>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</si>
  <si>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</si>
  <si>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</si>
  <si>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</si>
  <si>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</si>
  <si>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</si>
  <si>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</si>
  <si>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</si>
  <si>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</si>
  <si>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</si>
  <si>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</si>
  <si>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</si>
  <si>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</si>
  <si>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</si>
  <si>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</si>
  <si>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</si>
  <si>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</si>
  <si>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</si>
  <si>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</si>
  <si>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</si>
  <si>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</si>
  <si>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</si>
  <si>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</si>
  <si>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</si>
  <si>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</si>
  <si>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</si>
  <si>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</si>
  <si>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</si>
  <si>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</si>
  <si>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</si>
  <si>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</si>
  <si>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</si>
  <si>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</si>
  <si>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</si>
  <si>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</si>
  <si>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</si>
  <si>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</si>
  <si>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</si>
  <si>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</si>
  <si>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</si>
  <si>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</si>
  <si>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</si>
  <si>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</si>
  <si>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</si>
  <si>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</si>
  <si>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</si>
  <si>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</si>
  <si>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</si>
  <si>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</si>
  <si>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</si>
  <si>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</si>
  <si>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</si>
  <si>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</si>
  <si>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</si>
  <si>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</si>
  <si>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</si>
  <si>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</si>
  <si>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</si>
  <si>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</si>
  <si>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</si>
  <si>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</si>
  <si>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</si>
  <si>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</si>
  <si>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</si>
  <si>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</si>
  <si>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</si>
  <si>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</si>
  <si>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</si>
  <si>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</si>
  <si>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</si>
  <si>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</si>
  <si>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</si>
  <si>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</si>
  <si>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</si>
  <si>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</si>
  <si>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</si>
  <si>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</si>
  <si>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</si>
  <si>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</si>
  <si>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</si>
  <si>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</si>
  <si>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</si>
  <si>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</si>
  <si>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</si>
  <si>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</si>
  <si>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</si>
  <si>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</si>
  <si>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</si>
  <si>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</si>
  <si>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</si>
  <si>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</si>
  <si>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</si>
  <si>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</si>
  <si>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</si>
  <si>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</si>
  <si>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</si>
  <si>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</si>
  <si>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</si>
  <si>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</si>
  <si>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</si>
  <si>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</si>
  <si>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</si>
  <si>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</si>
  <si>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</si>
  <si>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</si>
  <si>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</si>
  <si>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</si>
  <si>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</si>
  <si>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</si>
  <si>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</si>
  <si>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</si>
  <si>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</si>
  <si>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</si>
  <si>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</si>
  <si>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</si>
  <si>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</si>
  <si>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</si>
  <si>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</si>
  <si>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</si>
  <si>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</si>
  <si>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</si>
  <si>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</si>
  <si>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</si>
  <si>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</si>
  <si>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</si>
  <si>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</si>
  <si>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</si>
  <si>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</si>
  <si>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</si>
  <si>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</si>
  <si>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</si>
  <si>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</si>
  <si>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</si>
  <si>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</si>
  <si>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</si>
  <si>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</si>
  <si>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</si>
  <si>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</si>
  <si>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</si>
  <si>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</si>
  <si>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</si>
  <si>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</si>
  <si>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</si>
  <si>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</si>
  <si>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</si>
  <si>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</si>
  <si>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</si>
  <si>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</si>
  <si>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</si>
  <si>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</si>
  <si>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</si>
  <si>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</si>
  <si>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</si>
  <si>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</si>
  <si>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</si>
  <si>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</si>
  <si>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</si>
  <si>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</si>
  <si>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</si>
  <si>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</si>
  <si>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</si>
  <si>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</si>
  <si>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</si>
  <si>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</si>
  <si>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</si>
  <si>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</si>
  <si>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</si>
  <si>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</si>
  <si>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</si>
  <si>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</si>
  <si>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</si>
  <si>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</si>
  <si>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</si>
  <si>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</si>
  <si>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</si>
  <si>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</si>
  <si>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</si>
  <si>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</si>
  <si>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</si>
  <si>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</si>
  <si>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</si>
  <si>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</si>
  <si>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</si>
  <si>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</si>
  <si>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</si>
  <si>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</si>
  <si>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</si>
  <si>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</si>
  <si>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</si>
  <si>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</si>
  <si>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</si>
  <si>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</si>
  <si>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</si>
  <si>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</si>
  <si>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</si>
  <si>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</si>
  <si>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</si>
  <si>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</si>
  <si>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</si>
  <si>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</si>
  <si>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</si>
  <si>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</si>
  <si>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</si>
  <si>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</si>
  <si>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</si>
  <si>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</si>
  <si>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</si>
  <si>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</si>
  <si>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</si>
  <si>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</si>
  <si>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</si>
  <si>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</si>
  <si>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</si>
  <si>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</si>
  <si>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</si>
  <si>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</si>
  <si>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</si>
  <si>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</si>
  <si>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</si>
  <si>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</si>
  <si>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</si>
  <si>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</si>
  <si>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</si>
  <si>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</si>
  <si>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</si>
  <si>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</si>
  <si>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</si>
  <si>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</si>
  <si>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</si>
  <si>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</si>
  <si>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</si>
  <si>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</si>
  <si>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</si>
  <si>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</si>
  <si>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</si>
  <si>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</si>
  <si>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</si>
  <si>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</si>
  <si>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</si>
  <si>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</si>
  <si>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</si>
  <si>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</si>
  <si>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</si>
  <si>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</si>
  <si>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</si>
  <si>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</si>
  <si>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</si>
  <si>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</si>
  <si>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</si>
  <si>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</si>
  <si>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</si>
  <si>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</si>
  <si>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</si>
  <si>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</si>
  <si>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</si>
  <si>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</si>
  <si>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</si>
  <si>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</si>
  <si>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</si>
  <si>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</si>
  <si>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</si>
  <si>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</si>
  <si>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</si>
  <si>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</si>
  <si>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</si>
  <si>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</si>
  <si>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</si>
  <si>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</si>
  <si>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</si>
  <si>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</si>
  <si>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</si>
  <si>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</si>
  <si>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</si>
  <si>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</si>
  <si>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</si>
  <si>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</si>
  <si>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</si>
  <si>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</si>
  <si>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</si>
  <si>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</si>
  <si>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</si>
  <si>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</si>
  <si>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</si>
  <si>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</si>
  <si>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</si>
  <si>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</si>
  <si>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</si>
  <si>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</si>
  <si>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</si>
  <si>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</si>
  <si>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</si>
  <si>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</si>
  <si>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</si>
  <si>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</si>
  <si>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</si>
  <si>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</si>
  <si>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</si>
  <si>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</si>
  <si>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</si>
  <si>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</si>
  <si>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</si>
  <si>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</si>
  <si>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</si>
  <si>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</si>
  <si>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</si>
  <si>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</si>
  <si>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</si>
  <si>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</si>
  <si>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</si>
  <si>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</si>
  <si>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</si>
  <si>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</si>
  <si>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</si>
  <si>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</si>
  <si>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</si>
  <si>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</si>
  <si>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</si>
  <si>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</si>
  <si>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</si>
  <si>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</si>
  <si>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</si>
  <si>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</si>
  <si>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</si>
  <si>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</si>
  <si>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</si>
  <si>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</si>
  <si>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</si>
  <si>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</si>
  <si>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</si>
  <si>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</si>
  <si>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</si>
  <si>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</si>
  <si>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</si>
  <si>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</si>
  <si>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</si>
  <si>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</si>
  <si>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</si>
  <si>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</si>
  <si>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</si>
  <si>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</si>
  <si>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</si>
  <si>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</si>
  <si>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</si>
  <si>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</si>
  <si>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</si>
  <si>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</si>
  <si>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</si>
  <si>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</si>
  <si>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</si>
  <si>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</si>
  <si>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</si>
  <si>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</si>
  <si>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</si>
  <si>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</si>
  <si>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</si>
  <si>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</si>
  <si>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</si>
  <si>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</si>
  <si>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</si>
  <si>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</si>
  <si>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</si>
  <si>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</si>
  <si>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</si>
  <si>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</si>
  <si>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</si>
  <si>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</si>
  <si>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</si>
  <si>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</si>
  <si>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</si>
  <si>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</si>
  <si>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</si>
  <si>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</si>
  <si>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</si>
  <si>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</si>
  <si>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</si>
  <si>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</si>
  <si>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</si>
  <si>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</si>
  <si>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</si>
  <si>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</si>
  <si>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</si>
  <si>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</si>
  <si>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</si>
  <si>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</si>
  <si>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</si>
  <si>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</si>
  <si>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</si>
  <si>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</si>
  <si>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</si>
  <si>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</si>
  <si>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</si>
  <si>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</si>
  <si>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</si>
  <si>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</si>
  <si>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</si>
  <si>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</si>
  <si>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</si>
  <si>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</si>
  <si>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</si>
  <si>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</si>
  <si>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</si>
  <si>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</si>
  <si>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</si>
  <si>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</si>
  <si>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</si>
  <si>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</si>
  <si>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</si>
  <si>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</si>
  <si>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</si>
  <si>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</si>
  <si>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</si>
  <si>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</si>
  <si>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</si>
  <si>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</si>
  <si>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</si>
  <si>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</si>
  <si>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</si>
  <si>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</si>
  <si>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</si>
  <si>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</si>
  <si>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</si>
  <si>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</si>
  <si>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</si>
  <si>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</si>
  <si>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</si>
  <si>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</si>
  <si>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</si>
  <si>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</si>
  <si>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</si>
  <si>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</si>
  <si>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</si>
  <si>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</si>
  <si>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</si>
  <si>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</si>
  <si>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</si>
  <si>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</si>
  <si>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</si>
  <si>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</si>
  <si>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</si>
  <si>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</si>
  <si>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</si>
  <si>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</si>
  <si>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</si>
  <si>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</si>
  <si>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</si>
  <si>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</si>
  <si>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</si>
  <si>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</si>
  <si>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</si>
  <si>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</si>
  <si>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</si>
  <si>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</si>
  <si>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</si>
  <si>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</si>
  <si>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</si>
  <si>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</si>
  <si>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</si>
  <si>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</si>
  <si>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</si>
  <si>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</si>
  <si>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</si>
  <si>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</si>
  <si>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</si>
  <si>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</si>
  <si>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</si>
  <si>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</si>
  <si>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</si>
  <si>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</si>
  <si>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</si>
  <si>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</si>
  <si>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</si>
  <si>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</si>
  <si>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</si>
  <si>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</si>
  <si>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</si>
  <si>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</si>
  <si>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</si>
  <si>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</si>
  <si>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</si>
  <si>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</si>
  <si>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</si>
  <si>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</si>
  <si>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</si>
  <si>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</si>
  <si>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</si>
  <si>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</si>
  <si>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</si>
  <si>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</si>
  <si>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</si>
  <si>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</si>
  <si>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</si>
  <si>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</si>
  <si>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</si>
  <si>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</si>
  <si>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</si>
  <si>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</si>
  <si>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</si>
  <si>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</si>
  <si>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</si>
  <si>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</si>
  <si>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</si>
  <si>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</si>
  <si>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</si>
  <si>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</si>
  <si>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</si>
  <si>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</si>
  <si>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</si>
  <si>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</si>
  <si>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</si>
  <si>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</si>
  <si>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</si>
  <si>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</si>
  <si>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</si>
  <si>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</si>
  <si>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</si>
  <si>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</si>
  <si>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</si>
  <si>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</si>
  <si>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</si>
  <si>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</si>
  <si>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</si>
  <si>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</si>
  <si>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</si>
  <si>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</si>
  <si>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</si>
  <si>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</si>
  <si>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</si>
  <si>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</si>
  <si>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</si>
  <si>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</si>
  <si>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</si>
  <si>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</si>
  <si>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</si>
  <si>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</si>
  <si>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</si>
  <si>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</si>
  <si>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</si>
  <si>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</si>
  <si>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</si>
  <si>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</si>
  <si>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</si>
  <si>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</si>
  <si>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</si>
  <si>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</si>
  <si>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</si>
  <si>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</si>
  <si>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</si>
  <si>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</si>
  <si>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</si>
  <si>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</si>
  <si>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</si>
  <si>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</si>
  <si>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</si>
  <si>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</si>
  <si>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</si>
  <si>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</si>
  <si>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</si>
  <si>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</si>
  <si>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</si>
  <si>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</si>
  <si>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</si>
  <si>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</si>
  <si>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</si>
  <si>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</si>
  <si>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</si>
  <si>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</si>
  <si>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</si>
  <si>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</si>
  <si>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</si>
  <si>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</si>
  <si>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</si>
  <si>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</si>
  <si>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</si>
  <si>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</si>
  <si>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</si>
  <si>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</si>
  <si>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</si>
  <si>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</si>
  <si>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</si>
  <si>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</si>
  <si>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</si>
  <si>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</si>
  <si>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</si>
  <si>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</si>
  <si>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</si>
  <si>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</si>
  <si>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</si>
  <si>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</si>
  <si>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</si>
  <si>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</si>
  <si>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</si>
  <si>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</si>
  <si>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</si>
  <si>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</si>
  <si>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</si>
  <si>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</si>
  <si>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</si>
  <si>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</si>
  <si>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</si>
  <si>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</si>
  <si>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</si>
  <si>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</si>
  <si>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</si>
  <si>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</si>
  <si>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</si>
  <si>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</si>
  <si>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</si>
  <si>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</si>
  <si>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</si>
  <si>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</si>
  <si>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</si>
  <si>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</si>
  <si>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</si>
  <si>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</si>
  <si>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</si>
  <si>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</si>
  <si>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</si>
  <si>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</si>
  <si>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</si>
  <si>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</si>
  <si>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</si>
  <si>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</si>
  <si>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</si>
  <si>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</si>
  <si>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</si>
  <si>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</si>
  <si>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</si>
  <si>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</si>
  <si>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</si>
  <si>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</si>
  <si>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</si>
  <si>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</si>
  <si>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</si>
  <si>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</si>
  <si>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</si>
  <si>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</si>
  <si>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</si>
  <si>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</si>
  <si>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</si>
  <si>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</si>
  <si>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</si>
  <si>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</si>
  <si>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</si>
  <si>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</si>
  <si>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</si>
  <si>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</si>
  <si>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</si>
  <si>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</si>
  <si>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</si>
  <si>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</si>
  <si>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</si>
  <si>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</si>
  <si>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</si>
  <si>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</si>
  <si>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</si>
  <si>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</si>
  <si>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</si>
  <si>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</si>
  <si>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</si>
  <si>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</si>
  <si>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</si>
  <si>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</si>
  <si>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</si>
  <si>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</si>
  <si>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</si>
  <si>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</si>
  <si>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</si>
  <si>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</si>
  <si>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</si>
  <si>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</si>
  <si>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</si>
  <si>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</si>
  <si>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</si>
  <si>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</si>
  <si>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</si>
  <si>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</si>
  <si>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</si>
  <si>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</si>
  <si>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</si>
  <si>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</si>
  <si>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</si>
  <si>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</si>
  <si>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</si>
  <si>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</si>
  <si>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</si>
  <si>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</si>
  <si>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</si>
  <si>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</si>
  <si>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</si>
  <si>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</si>
  <si>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</si>
  <si>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</si>
  <si>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</si>
  <si>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</si>
  <si>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</si>
  <si>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</si>
  <si>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</si>
  <si>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</si>
  <si>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</si>
  <si>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</si>
  <si>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</si>
  <si>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</si>
  <si>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</si>
  <si>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</si>
  <si>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</si>
  <si>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</si>
  <si>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</si>
  <si>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</si>
  <si>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</si>
  <si>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</si>
  <si>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</si>
  <si>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</si>
  <si>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</si>
  <si>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</si>
  <si>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</si>
  <si>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</si>
  <si>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</si>
  <si>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</si>
  <si>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</si>
  <si>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</si>
  <si>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</si>
  <si>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</si>
  <si>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</si>
  <si>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</si>
  <si>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</si>
  <si>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</si>
  <si>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</si>
  <si>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</si>
  <si>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</si>
  <si>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</si>
  <si>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</si>
  <si>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</si>
  <si>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</si>
  <si>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</si>
  <si>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</si>
  <si>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</si>
  <si>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</si>
  <si>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</si>
  <si>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</si>
  <si>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</si>
  <si>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</si>
  <si>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</si>
  <si>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</si>
  <si>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</si>
  <si>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</si>
  <si>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</si>
  <si>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</si>
  <si>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</si>
  <si>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</si>
  <si>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</si>
  <si>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</si>
  <si>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</si>
  <si>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</si>
  <si>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</si>
  <si>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</si>
  <si>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</si>
  <si>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</si>
  <si>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</si>
  <si>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</si>
  <si>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</si>
  <si>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</si>
  <si>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</si>
  <si>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</si>
  <si>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</si>
  <si>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</si>
  <si>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</si>
  <si>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</si>
  <si>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</si>
  <si>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</si>
  <si>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</si>
  <si>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</si>
  <si>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</si>
  <si>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</si>
  <si>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</si>
  <si>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</si>
  <si>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</si>
  <si>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</si>
  <si>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</si>
  <si>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</si>
  <si>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</si>
  <si>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</si>
  <si>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</si>
  <si>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</si>
  <si>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</si>
  <si>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</si>
  <si>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</si>
  <si>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</si>
  <si>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</si>
  <si>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</si>
  <si>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</si>
  <si>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</si>
  <si>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</si>
  <si>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</si>
  <si>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</si>
  <si>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</si>
  <si>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</si>
  <si>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</si>
  <si>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</si>
  <si>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</si>
  <si>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</si>
  <si>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</si>
  <si>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</si>
  <si>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</si>
  <si>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</si>
  <si>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</si>
  <si>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</si>
  <si>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</si>
  <si>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</si>
  <si>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</si>
  <si>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</si>
  <si>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</si>
  <si>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</si>
  <si>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</si>
  <si>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</si>
  <si>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</si>
  <si>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</si>
  <si>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</si>
  <si>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</si>
  <si>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</si>
  <si>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</si>
  <si>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</si>
  <si>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</si>
  <si>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</si>
  <si>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</si>
  <si>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</si>
  <si>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</si>
  <si>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</si>
  <si>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</si>
  <si>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</si>
  <si>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</si>
  <si>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</si>
  <si>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</si>
  <si>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</si>
  <si>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</si>
  <si>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</si>
  <si>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</si>
  <si>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</si>
  <si>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</si>
  <si>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</si>
  <si>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</si>
  <si>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</si>
  <si>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</si>
  <si>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</si>
  <si>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</si>
  <si>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</si>
  <si>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</si>
  <si>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</si>
  <si>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</si>
  <si>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</si>
  <si>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</si>
  <si>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</si>
  <si>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</si>
  <si>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</si>
  <si>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</si>
  <si>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</si>
  <si>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</si>
  <si>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</si>
  <si>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</si>
  <si>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</si>
  <si>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</si>
  <si>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</si>
  <si>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</si>
  <si>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</si>
  <si>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</si>
  <si>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</si>
  <si>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</si>
  <si>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</si>
  <si>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</si>
  <si>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</si>
  <si>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</si>
  <si>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</si>
  <si>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</si>
  <si>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</si>
  <si>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</si>
  <si>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</si>
  <si>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</si>
  <si>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</si>
  <si>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</si>
  <si>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</si>
  <si>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</si>
  <si>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</si>
  <si>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</si>
  <si>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</si>
  <si>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</si>
  <si>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</si>
  <si>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</si>
  <si>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</si>
  <si>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</si>
  <si>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</si>
  <si>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</si>
  <si>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</si>
  <si>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</si>
  <si>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</si>
  <si>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</si>
  <si>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</si>
  <si>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</si>
  <si>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</si>
  <si>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</si>
  <si>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</si>
  <si>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</si>
  <si>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</si>
  <si>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</si>
  <si>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</si>
  <si>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</si>
  <si>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</si>
  <si>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</si>
  <si>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</si>
  <si>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</si>
  <si>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</si>
  <si>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</si>
  <si>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</si>
  <si>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</si>
  <si>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</si>
  <si>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</si>
  <si>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</si>
  <si>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</si>
  <si>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</si>
  <si>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</si>
  <si>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</si>
  <si>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</si>
  <si>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</si>
  <si>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</si>
  <si>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</si>
  <si>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</si>
  <si>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</si>
  <si>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</si>
  <si>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</si>
  <si>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</si>
  <si>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</si>
  <si>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</si>
  <si>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</si>
  <si>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</si>
  <si>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</si>
  <si>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</si>
  <si>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</si>
  <si>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</si>
  <si>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</si>
  <si>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</si>
  <si>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</si>
  <si>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</si>
  <si>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</si>
  <si>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</si>
  <si>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</si>
  <si>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</si>
  <si>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</si>
  <si>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</si>
  <si>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</si>
  <si>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</si>
  <si>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</si>
  <si>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</si>
  <si>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</si>
  <si>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</si>
  <si>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</si>
  <si>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</si>
  <si>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</si>
  <si>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</si>
  <si>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</si>
  <si>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</si>
  <si>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</si>
  <si>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</si>
  <si>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</si>
  <si>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</si>
  <si>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</si>
  <si>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</si>
  <si>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</si>
  <si>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</si>
  <si>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</si>
  <si>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</si>
  <si>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</si>
  <si>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</si>
  <si>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</si>
  <si>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</si>
  <si>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</si>
  <si>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</si>
  <si>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</si>
  <si>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</si>
  <si>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</si>
  <si>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</si>
  <si>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</si>
  <si>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</si>
  <si>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</si>
  <si>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</si>
  <si>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</si>
  <si>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</si>
  <si>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</si>
  <si>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</si>
  <si>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</si>
  <si>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</si>
  <si>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</si>
  <si>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</si>
  <si>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</si>
  <si>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</si>
  <si>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</si>
  <si>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</si>
  <si>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</si>
  <si>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</si>
  <si>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</si>
  <si>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</si>
  <si>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</si>
  <si>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</si>
  <si>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</si>
  <si>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</si>
  <si>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</si>
  <si>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</si>
  <si>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</si>
  <si>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</si>
  <si>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</si>
  <si>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</si>
  <si>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</si>
  <si>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</si>
  <si>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</si>
  <si>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</si>
  <si>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</si>
  <si>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</si>
  <si>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</si>
  <si>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</si>
  <si>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</si>
  <si>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</si>
  <si>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</si>
  <si>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</si>
  <si>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</si>
  <si>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</si>
  <si>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</si>
  <si>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</si>
  <si>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</si>
  <si>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</si>
  <si>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</si>
  <si>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</si>
  <si>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</si>
  <si>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</si>
  <si>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</si>
  <si>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</si>
  <si>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</si>
  <si>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</si>
  <si>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</si>
  <si>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</si>
  <si>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</si>
  <si>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</si>
  <si>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</si>
  <si>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</si>
  <si>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</si>
  <si>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</si>
  <si>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</si>
  <si>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</si>
  <si>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</si>
  <si>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</si>
  <si>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</si>
  <si>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</si>
  <si>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</si>
  <si>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</si>
  <si>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</si>
  <si>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</si>
  <si>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</si>
  <si>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</si>
  <si>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</si>
  <si>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</si>
  <si>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</si>
  <si>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</si>
  <si>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</si>
  <si>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</si>
  <si>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</si>
  <si>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</si>
  <si>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</si>
  <si>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</si>
  <si>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</si>
  <si>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</si>
  <si>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</si>
  <si>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</si>
  <si>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</si>
  <si>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</si>
  <si>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</si>
  <si>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</si>
  <si>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</si>
  <si>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</si>
  <si>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</si>
  <si>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</si>
  <si>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</si>
  <si>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</si>
  <si>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</si>
  <si>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</si>
  <si>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</si>
  <si>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</si>
  <si>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</si>
  <si>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</si>
  <si>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</si>
  <si>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</si>
  <si>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</si>
  <si>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</si>
  <si>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</si>
  <si>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</si>
  <si>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</si>
  <si>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</si>
  <si>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</si>
  <si>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</si>
  <si>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</si>
  <si>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</si>
  <si>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</si>
  <si>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</si>
  <si>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</si>
  <si>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</si>
  <si>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</si>
  <si>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</si>
  <si>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</si>
  <si>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</si>
  <si>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</si>
  <si>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</si>
  <si>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</si>
  <si>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</si>
  <si>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</si>
  <si>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</si>
  <si>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</si>
  <si>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</si>
  <si>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</si>
  <si>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</si>
  <si>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</si>
  <si>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</si>
  <si>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</si>
  <si>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</si>
  <si>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</si>
  <si>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</si>
  <si>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</si>
  <si>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</si>
  <si>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</si>
  <si>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</si>
  <si>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</si>
  <si>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</si>
  <si>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</si>
  <si>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</si>
  <si>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</si>
  <si>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</si>
  <si>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</si>
  <si>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</si>
  <si>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</si>
  <si>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</si>
  <si>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</si>
  <si>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</si>
  <si>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</si>
  <si>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</si>
  <si>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</si>
  <si>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</si>
  <si>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</si>
  <si>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</si>
  <si>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</si>
  <si>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</si>
  <si>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</si>
  <si>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</si>
  <si>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</si>
  <si>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</si>
  <si>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</si>
  <si>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</si>
  <si>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</si>
  <si>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</si>
  <si>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</si>
  <si>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</si>
  <si>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</si>
  <si>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</si>
  <si>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</si>
  <si>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</si>
  <si>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</si>
  <si>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</si>
  <si>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</si>
  <si>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</si>
  <si>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</si>
  <si>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</si>
  <si>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</si>
  <si>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</si>
  <si>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</si>
  <si>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</si>
  <si>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</si>
  <si>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</si>
  <si>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</si>
  <si>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</si>
  <si>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</si>
  <si>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</si>
  <si>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</si>
  <si>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</si>
  <si>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</si>
  <si>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</si>
  <si>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</si>
  <si>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</si>
  <si>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</si>
  <si>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</si>
  <si>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</si>
  <si>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</si>
  <si>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</si>
  <si>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</si>
  <si>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</si>
  <si>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</si>
  <si>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</si>
  <si>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</si>
  <si>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</si>
  <si>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</si>
  <si>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</si>
  <si>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</si>
  <si>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</si>
  <si>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</si>
  <si>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</si>
  <si>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</si>
  <si>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</si>
  <si>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</si>
  <si>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</si>
  <si>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</si>
  <si>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</si>
  <si>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</si>
  <si>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</si>
  <si>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</si>
  <si>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</si>
  <si>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</si>
  <si>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</si>
  <si>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</si>
  <si>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</si>
  <si>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</si>
  <si>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</si>
  <si>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</si>
  <si>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</si>
  <si>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</si>
  <si>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</si>
  <si>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</si>
  <si>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</si>
  <si>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</si>
  <si>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</si>
  <si>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</si>
  <si>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</si>
  <si>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</si>
  <si>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</si>
  <si>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</si>
  <si>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</si>
  <si>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</si>
  <si>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</si>
  <si>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</si>
  <si>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</si>
  <si>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</si>
  <si>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</si>
  <si>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</si>
  <si>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</si>
  <si>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</si>
  <si>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</si>
  <si>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</si>
  <si>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</si>
  <si>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</si>
  <si>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</si>
  <si>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</si>
  <si>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</si>
  <si>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</si>
  <si>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</si>
  <si>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</si>
  <si>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</si>
  <si>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</si>
  <si>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</si>
  <si>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</si>
  <si>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</si>
  <si>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</si>
  <si>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</si>
  <si>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</si>
  <si>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</si>
  <si>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</si>
  <si>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</si>
  <si>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</si>
  <si>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</si>
  <si>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</si>
  <si>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</si>
  <si>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</si>
  <si>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</si>
  <si>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</si>
  <si>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</si>
  <si>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</si>
  <si>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</si>
  <si>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</si>
  <si>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</si>
  <si>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</si>
  <si>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</si>
  <si>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</si>
  <si>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</si>
  <si>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</si>
  <si>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</si>
  <si>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</si>
  <si>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</si>
  <si>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</si>
  <si>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</si>
  <si>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</si>
  <si>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</si>
  <si>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</si>
  <si>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</si>
  <si>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</si>
  <si>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</si>
  <si>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</si>
  <si>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</si>
  <si>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</si>
  <si>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</si>
  <si>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</si>
  <si>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</si>
  <si>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</si>
  <si>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</si>
  <si>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</si>
  <si>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</si>
  <si>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</si>
  <si>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</si>
  <si>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</si>
  <si>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</si>
  <si>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</si>
  <si>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</si>
  <si>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</si>
  <si>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</si>
  <si>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</si>
  <si>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</si>
  <si>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</si>
  <si>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</si>
  <si>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</si>
  <si>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</si>
  <si>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</si>
  <si>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</si>
  <si>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</si>
  <si>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</si>
  <si>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</si>
  <si>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</si>
  <si>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</si>
  <si>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</si>
  <si>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</si>
  <si>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</si>
  <si>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</si>
  <si>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</si>
  <si>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</si>
  <si>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</si>
  <si>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</si>
  <si>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</si>
  <si>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</si>
  <si>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</si>
  <si>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</si>
  <si>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</si>
  <si>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</si>
  <si>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</si>
  <si>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</si>
  <si>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</si>
  <si>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</si>
  <si>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</si>
  <si>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</si>
  <si>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</si>
  <si>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</si>
  <si>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</si>
  <si>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</si>
  <si>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</si>
  <si>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</si>
  <si>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</si>
  <si>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</si>
  <si>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</si>
  <si>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</si>
  <si>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</si>
  <si>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</si>
  <si>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</si>
  <si>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</si>
  <si>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</si>
  <si>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</si>
  <si>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</si>
  <si>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</si>
  <si>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</si>
  <si>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</si>
  <si>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</si>
  <si>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</si>
  <si>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</si>
  <si>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</si>
  <si>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</si>
  <si>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</si>
  <si>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</si>
  <si>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</si>
  <si>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</si>
  <si>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</si>
  <si>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</si>
  <si>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</si>
  <si>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</si>
  <si>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</si>
  <si>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</si>
  <si>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</si>
  <si>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</si>
  <si>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</si>
  <si>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</si>
  <si>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</si>
  <si>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</si>
  <si>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</si>
  <si>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</si>
  <si>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</si>
  <si>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</si>
  <si>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</si>
  <si>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</si>
  <si>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</si>
  <si>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</si>
  <si>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</si>
  <si>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</si>
  <si>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</si>
  <si>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</si>
  <si>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</si>
  <si>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</si>
  <si>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</si>
  <si>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</si>
  <si>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</si>
  <si>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</si>
  <si>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</si>
  <si>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</si>
  <si>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</si>
  <si>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</si>
  <si>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</si>
  <si>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</si>
  <si>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</si>
  <si>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</si>
  <si>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</si>
  <si>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</si>
  <si>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</si>
  <si>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</si>
  <si>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</si>
  <si>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</si>
  <si>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</si>
  <si>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</si>
  <si>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</si>
  <si>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</si>
  <si>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</si>
  <si>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</si>
  <si>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</si>
  <si>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</si>
  <si>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</si>
  <si>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</si>
  <si>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</si>
  <si>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</si>
  <si>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</si>
  <si>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</si>
  <si>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</si>
  <si>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</si>
  <si>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</si>
  <si>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</si>
  <si>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</si>
  <si>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</si>
  <si>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</si>
  <si>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</si>
  <si>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</si>
  <si>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</si>
  <si>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</si>
  <si>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</si>
  <si>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</si>
  <si>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</si>
  <si>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</si>
  <si>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</si>
  <si>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</si>
  <si>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</si>
  <si>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</si>
  <si>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</si>
  <si>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</si>
  <si>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</si>
  <si>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</si>
  <si>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</si>
  <si>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</si>
  <si>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</si>
  <si>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</si>
  <si>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</si>
  <si>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</si>
  <si>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</si>
  <si>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</si>
  <si>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</si>
  <si>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</si>
  <si>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</si>
  <si>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</si>
  <si>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</si>
  <si>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</si>
  <si>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</si>
  <si>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</si>
  <si>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</si>
  <si>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</si>
  <si>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</si>
  <si>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</si>
  <si>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</si>
  <si>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</si>
  <si>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</si>
  <si>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</si>
  <si>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</si>
  <si>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</si>
  <si>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</si>
  <si>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</si>
  <si>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</si>
  <si>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</si>
  <si>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</si>
  <si>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</si>
  <si>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</si>
  <si>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</si>
  <si>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</si>
  <si>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</si>
  <si>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</si>
  <si>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</si>
  <si>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</si>
  <si>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</si>
  <si>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</si>
  <si>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</si>
  <si>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</si>
  <si>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</si>
  <si>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</si>
  <si>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</si>
  <si>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</si>
  <si>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</si>
  <si>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</si>
  <si>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</si>
  <si>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</si>
  <si>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</si>
  <si>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</si>
  <si>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</si>
  <si>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</si>
  <si>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</si>
  <si>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</si>
  <si>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</si>
  <si>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</si>
  <si>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</si>
  <si>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</si>
  <si>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</si>
  <si>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</si>
  <si>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</si>
  <si>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</si>
  <si>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</si>
  <si>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</si>
  <si>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</si>
  <si>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</si>
  <si>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</si>
  <si>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</si>
  <si>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</si>
  <si>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</si>
  <si>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</si>
  <si>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</si>
  <si>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</si>
  <si>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</si>
  <si>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</si>
  <si>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</si>
  <si>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</si>
  <si>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</si>
  <si>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</si>
  <si>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</si>
  <si>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</si>
  <si>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</si>
  <si>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</si>
  <si>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</si>
  <si>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</si>
  <si>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</si>
  <si>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</si>
  <si>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</si>
  <si>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</si>
  <si>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</si>
  <si>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</si>
  <si>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</si>
  <si>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</si>
  <si>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</si>
  <si>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</si>
  <si>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</si>
  <si>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</si>
  <si>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</si>
  <si>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</si>
  <si>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</si>
  <si>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</si>
  <si>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</si>
  <si>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</si>
  <si>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</si>
  <si>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</si>
  <si>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</si>
  <si>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</si>
  <si>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</si>
  <si>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</si>
  <si>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</si>
  <si>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</si>
  <si>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</si>
  <si>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</si>
  <si>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</si>
  <si>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</si>
  <si>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</si>
  <si>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</si>
  <si>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</si>
  <si>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</si>
  <si>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</si>
  <si>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</si>
  <si>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</si>
  <si>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</si>
  <si>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</si>
  <si>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</si>
  <si>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</si>
  <si>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</si>
  <si>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</si>
  <si>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</si>
  <si>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</si>
  <si>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</si>
  <si>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</si>
  <si>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</si>
  <si>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</si>
  <si>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</si>
  <si>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</si>
  <si>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</si>
  <si>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</si>
  <si>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</si>
  <si>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</si>
  <si>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</si>
  <si>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</si>
  <si>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</si>
  <si>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</si>
  <si>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</si>
  <si>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</si>
  <si>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</si>
  <si>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</si>
  <si>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</si>
  <si>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</si>
  <si>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</si>
  <si>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</si>
  <si>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</si>
  <si>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</si>
  <si>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</si>
  <si>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</si>
  <si>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</si>
  <si>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</si>
  <si>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</si>
  <si>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</si>
  <si>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</si>
  <si>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</si>
  <si>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</si>
  <si>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</si>
  <si>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</si>
  <si>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</si>
  <si>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</si>
  <si>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</si>
  <si>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</si>
  <si>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</si>
  <si>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</si>
  <si>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</si>
  <si>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</si>
  <si>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</si>
  <si>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</si>
  <si>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</si>
  <si>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</si>
  <si>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</si>
  <si>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</si>
  <si>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</si>
  <si>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</si>
  <si>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</si>
  <si>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</si>
  <si>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</si>
  <si>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</si>
  <si>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</si>
  <si>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</si>
  <si>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</si>
  <si>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</si>
  <si>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</si>
  <si>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</si>
  <si>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</si>
  <si>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</si>
  <si>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</si>
  <si>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</si>
  <si>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</si>
  <si>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</si>
  <si>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</si>
  <si>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</si>
  <si>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</si>
  <si>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</si>
  <si>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</si>
  <si>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</si>
  <si>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</si>
  <si>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</si>
  <si>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</si>
  <si>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</si>
  <si>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</si>
  <si>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</si>
  <si>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</si>
  <si>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</si>
  <si>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</si>
  <si>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</si>
  <si>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</si>
  <si>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</si>
  <si>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</si>
  <si>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</si>
  <si>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</si>
  <si>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</si>
  <si>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</si>
  <si>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</si>
  <si>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</si>
  <si>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</si>
  <si>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</si>
  <si>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</si>
  <si>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</si>
  <si>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</si>
  <si>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</si>
  <si>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</si>
  <si>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</si>
  <si>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</si>
  <si>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</si>
  <si>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</si>
  <si>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</si>
  <si>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</si>
  <si>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</si>
  <si>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</si>
  <si>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</si>
  <si>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</si>
  <si>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</si>
  <si>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</si>
  <si>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</si>
  <si>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</si>
  <si>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</si>
  <si>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</si>
  <si>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</si>
  <si>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</si>
  <si>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</si>
  <si>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</si>
  <si>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</si>
  <si>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</si>
  <si>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</si>
  <si>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</si>
  <si>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</si>
  <si>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</si>
  <si>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</si>
  <si>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</si>
  <si>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</si>
  <si>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</si>
  <si>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</si>
  <si>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</si>
  <si>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</si>
  <si>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</si>
  <si>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</si>
  <si>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</si>
  <si>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</si>
  <si>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</si>
  <si>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</si>
  <si>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</si>
  <si>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</si>
  <si>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</si>
  <si>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</si>
  <si>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</si>
  <si>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</si>
  <si>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</si>
  <si>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</si>
  <si>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</si>
  <si>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</si>
  <si>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</si>
  <si>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</si>
  <si>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</si>
  <si>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</si>
  <si>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</si>
  <si>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</si>
  <si>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</si>
  <si>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</si>
  <si>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</si>
  <si>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</si>
  <si>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</si>
  <si>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</si>
  <si>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</si>
  <si>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</si>
  <si>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</si>
  <si>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</si>
  <si>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</si>
  <si>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</si>
  <si>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</si>
  <si>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</si>
  <si>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</si>
  <si>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</si>
  <si>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</si>
  <si>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</si>
  <si>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</si>
  <si>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</si>
  <si>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</si>
  <si>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</si>
  <si>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</si>
  <si>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</si>
  <si>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</si>
  <si>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</si>
  <si>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</si>
  <si>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</si>
  <si>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</si>
  <si>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</si>
  <si>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</si>
  <si>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</si>
  <si>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</si>
  <si>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</si>
  <si>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</si>
  <si>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</si>
  <si>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</si>
  <si>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</si>
  <si>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</si>
  <si>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</si>
  <si>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</si>
  <si>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</si>
  <si>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</si>
  <si>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</si>
  <si>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</si>
  <si>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</si>
  <si>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</si>
  <si>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</si>
  <si>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</si>
  <si>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</si>
  <si>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</si>
  <si>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</si>
  <si>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</si>
  <si>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</si>
  <si>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</si>
  <si>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</si>
  <si>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</si>
  <si>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</si>
  <si>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</si>
  <si>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</si>
  <si>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</si>
  <si>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</si>
  <si>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</si>
  <si>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</si>
  <si>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</si>
  <si>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</si>
  <si>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</si>
  <si>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</si>
  <si>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</si>
  <si>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</si>
  <si>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</si>
  <si>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</si>
  <si>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</si>
  <si>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</si>
  <si>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</si>
  <si>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</si>
  <si>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</si>
  <si>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</si>
  <si>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</si>
  <si>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</si>
  <si>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</si>
  <si>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</si>
  <si>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</si>
  <si>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</si>
  <si>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</si>
  <si>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</si>
  <si>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</si>
  <si>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</si>
  <si>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</si>
  <si>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</si>
  <si>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</si>
  <si>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</si>
  <si>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</si>
  <si>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</si>
  <si>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</si>
  <si>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</si>
  <si>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</si>
  <si>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</si>
  <si>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</si>
  <si>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</si>
  <si>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</si>
  <si>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</si>
  <si>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</si>
  <si>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</si>
  <si>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</si>
  <si>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</si>
  <si>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</si>
  <si>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</si>
  <si>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</si>
  <si>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</si>
  <si>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</si>
  <si>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</si>
  <si>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</si>
  <si>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</si>
  <si>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</si>
  <si>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</si>
  <si>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</si>
  <si>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</si>
  <si>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</si>
  <si>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</si>
  <si>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</si>
  <si>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</si>
  <si>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</si>
  <si>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</si>
  <si>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</si>
  <si>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</si>
  <si>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</si>
  <si>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</si>
  <si>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</si>
  <si>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</si>
  <si>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</si>
  <si>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</si>
  <si>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</si>
  <si>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</si>
  <si>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</si>
  <si>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</si>
  <si>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</si>
  <si>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</si>
  <si>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</si>
  <si>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</si>
  <si>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</si>
  <si>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</si>
  <si>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</si>
  <si>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</si>
  <si>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</si>
  <si>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</si>
  <si>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</si>
  <si>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</si>
  <si>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</si>
  <si>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</si>
  <si>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</si>
  <si>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</si>
  <si>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</si>
  <si>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</si>
  <si>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</si>
  <si>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</si>
  <si>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</si>
  <si>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</si>
  <si>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</si>
  <si>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</si>
  <si>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</si>
  <si>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</si>
  <si>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</si>
  <si>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</si>
  <si>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</si>
  <si>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</si>
  <si>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</si>
  <si>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</si>
  <si>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</si>
  <si>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</si>
  <si>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</si>
  <si>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</si>
  <si>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</si>
  <si>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</si>
  <si>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</si>
  <si>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</si>
  <si>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</si>
  <si>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</si>
  <si>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</si>
  <si>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</si>
  <si>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</si>
  <si>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</si>
  <si>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</si>
  <si>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</si>
  <si>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</si>
  <si>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</si>
  <si>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</si>
  <si>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</si>
  <si>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</si>
  <si>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</si>
  <si>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</si>
  <si>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</si>
  <si>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</si>
  <si>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</si>
  <si>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</si>
  <si>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</si>
  <si>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</si>
  <si>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</si>
  <si>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</si>
  <si>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</si>
  <si>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</si>
  <si>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</si>
  <si>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</si>
  <si>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</si>
  <si>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</si>
  <si>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</si>
  <si>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</si>
  <si>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</si>
  <si>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</si>
  <si>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</si>
  <si>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</si>
  <si>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</si>
  <si>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</si>
  <si>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</si>
  <si>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</si>
  <si>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</si>
  <si>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</si>
  <si>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</si>
  <si>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</si>
  <si>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</si>
  <si>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</si>
  <si>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</si>
  <si>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</si>
  <si>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</si>
  <si>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</si>
  <si>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</si>
  <si>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</si>
  <si>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</si>
  <si>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</si>
  <si>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</si>
  <si>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</si>
  <si>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</si>
  <si>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</si>
  <si>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</si>
  <si>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</si>
  <si>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</si>
  <si>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</si>
  <si>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</si>
  <si>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</si>
  <si>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</si>
  <si>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</si>
  <si>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</si>
  <si>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</si>
  <si>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</si>
  <si>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</si>
  <si>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</si>
  <si>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</si>
  <si>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</si>
  <si>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</si>
  <si>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</si>
  <si>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</si>
  <si>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</si>
  <si>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</si>
  <si>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</si>
  <si>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</si>
  <si>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</si>
  <si>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</si>
  <si>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</si>
  <si>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</si>
  <si>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</si>
  <si>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</si>
  <si>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</si>
  <si>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</si>
  <si>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</si>
  <si>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</si>
  <si>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</si>
  <si>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</si>
  <si>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</si>
  <si>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</si>
  <si>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</si>
  <si>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</si>
  <si>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</si>
  <si>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</si>
  <si>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</si>
  <si>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</si>
  <si>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</si>
  <si>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</si>
  <si>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</si>
  <si>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</si>
  <si>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</si>
  <si>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</si>
  <si>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</si>
  <si>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</si>
  <si>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</si>
  <si>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</si>
  <si>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</si>
  <si>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</si>
  <si>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</si>
  <si>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</si>
  <si>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</si>
  <si>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</si>
  <si>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</si>
  <si>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</si>
  <si>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</si>
  <si>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</si>
  <si>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</si>
  <si>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</si>
  <si>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</si>
  <si>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</si>
  <si>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</si>
  <si>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</si>
  <si>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</si>
  <si>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</si>
  <si>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</si>
  <si>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</si>
  <si>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</si>
  <si>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</si>
  <si>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</si>
  <si>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</si>
  <si>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</si>
  <si>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</si>
  <si>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</si>
  <si>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</si>
  <si>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</si>
  <si>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</si>
  <si>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</si>
  <si>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</si>
  <si>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</si>
  <si>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</si>
  <si>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</si>
  <si>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</si>
  <si>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</si>
  <si>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</si>
  <si>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</si>
  <si>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</si>
  <si>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</si>
  <si>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</si>
  <si>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</si>
  <si>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</si>
  <si>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</si>
  <si>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</si>
  <si>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</si>
  <si>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</si>
  <si>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</si>
  <si>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</si>
  <si>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</si>
  <si>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</si>
  <si>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</si>
  <si>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</si>
  <si>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</si>
  <si>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</si>
  <si>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</si>
  <si>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</si>
  <si>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</si>
  <si>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</si>
  <si>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</si>
  <si>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</si>
  <si>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</si>
  <si>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</si>
  <si>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</si>
  <si>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</si>
  <si>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</si>
  <si>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</si>
  <si>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</si>
  <si>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</si>
  <si>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</si>
  <si>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</si>
  <si>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</si>
  <si>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</si>
  <si>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</si>
  <si>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</si>
  <si>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</si>
  <si>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</si>
  <si>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</si>
  <si>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</si>
  <si>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</si>
  <si>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</si>
  <si>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</si>
  <si>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</si>
  <si>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</si>
  <si>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</si>
  <si>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</si>
  <si>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</si>
  <si>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</si>
  <si>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</si>
  <si>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</si>
  <si>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</si>
  <si>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</si>
  <si>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</si>
  <si>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</si>
  <si>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</si>
  <si>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</si>
  <si>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</si>
  <si>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</si>
  <si>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</si>
  <si>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</si>
  <si>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</si>
  <si>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</si>
  <si>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</si>
  <si>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</si>
  <si>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</si>
  <si>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</si>
  <si>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</si>
  <si>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</si>
  <si>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</si>
  <si>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</si>
  <si>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</si>
  <si>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</si>
  <si>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</si>
  <si>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</si>
  <si>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</si>
  <si>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</si>
  <si>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</si>
  <si>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</si>
  <si>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</si>
  <si>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</si>
  <si>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</si>
  <si>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</si>
  <si>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</si>
  <si>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</si>
  <si>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</si>
  <si>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</si>
  <si>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</si>
  <si>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</si>
  <si>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</si>
  <si>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</si>
  <si>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</si>
  <si>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</si>
  <si>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</si>
  <si>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</si>
  <si>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</si>
  <si>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</si>
  <si>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</si>
  <si>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</si>
  <si>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</si>
  <si>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</si>
  <si>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</si>
  <si>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</si>
  <si>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</si>
  <si>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</si>
  <si>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</si>
  <si>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</si>
  <si>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</si>
  <si>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</si>
  <si>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</si>
  <si>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</si>
  <si>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</si>
  <si>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</si>
  <si>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</si>
  <si>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</si>
  <si>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</si>
  <si>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</si>
  <si>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</si>
  <si>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</si>
  <si>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</si>
  <si>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</si>
  <si>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</si>
  <si>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</si>
  <si>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</si>
  <si>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</si>
  <si>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</si>
  <si>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</si>
  <si>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</si>
  <si>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</si>
  <si>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</si>
  <si>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</si>
  <si>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</si>
  <si>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</si>
  <si>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</si>
  <si>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</si>
  <si>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</si>
  <si>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</si>
  <si>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</si>
  <si>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</si>
  <si>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</si>
  <si>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</si>
  <si>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</si>
  <si>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</si>
  <si>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</si>
  <si>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</si>
  <si>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</si>
  <si>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</si>
  <si>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</si>
  <si>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</si>
  <si>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</si>
  <si>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</si>
  <si>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</si>
  <si>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</si>
  <si>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</si>
  <si>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</si>
  <si>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</si>
  <si>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</si>
  <si>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</si>
  <si>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</si>
  <si>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</si>
  <si>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</si>
  <si>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</si>
  <si>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</si>
  <si>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</si>
  <si>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</si>
  <si>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</si>
  <si>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</si>
  <si>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</si>
  <si>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</si>
  <si>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</si>
  <si>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</si>
  <si>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</si>
  <si>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</si>
  <si>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</si>
  <si>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</si>
  <si>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</si>
  <si>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</si>
  <si>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</si>
  <si>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</si>
  <si>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</si>
  <si>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</si>
  <si>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</si>
  <si>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</si>
  <si>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</si>
  <si>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</si>
  <si>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</si>
  <si>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</si>
  <si>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</si>
  <si>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</si>
  <si>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</si>
  <si>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</si>
  <si>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</si>
  <si>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</si>
  <si>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</si>
  <si>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</si>
  <si>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</si>
  <si>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</si>
  <si>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</si>
  <si>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</si>
  <si>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</si>
  <si>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</si>
  <si>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</si>
  <si>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</si>
  <si>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</si>
  <si>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</si>
  <si>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</si>
  <si>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</si>
  <si>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</si>
  <si>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</si>
  <si>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</si>
  <si>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</si>
  <si>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</si>
  <si>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</si>
  <si>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</si>
  <si>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</si>
  <si>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</si>
  <si>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</si>
  <si>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</si>
  <si>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</si>
  <si>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</si>
  <si>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</si>
  <si>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</si>
  <si>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</si>
  <si>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</si>
  <si>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</si>
  <si>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</si>
  <si>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</si>
  <si>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</si>
  <si>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</si>
  <si>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</si>
  <si>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</si>
  <si>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</si>
  <si>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</si>
  <si>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</si>
  <si>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</si>
  <si>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</si>
  <si>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</si>
  <si>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</si>
  <si>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</si>
  <si>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</si>
  <si>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</si>
  <si>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</si>
  <si>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</si>
  <si>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</si>
  <si>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</si>
  <si>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</si>
  <si>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</si>
  <si>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</si>
  <si>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</si>
  <si>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</si>
  <si>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</si>
  <si>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</si>
  <si>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</si>
  <si>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</si>
  <si>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</si>
  <si>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</si>
  <si>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</si>
  <si>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</si>
  <si>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</si>
  <si>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</si>
  <si>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</si>
  <si>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</si>
  <si>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</si>
  <si>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</si>
  <si>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</si>
  <si>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</si>
  <si>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</si>
  <si>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</si>
  <si>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</si>
  <si>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</si>
  <si>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</si>
  <si>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</si>
  <si>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</si>
  <si>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</si>
  <si>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</si>
  <si>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</si>
  <si>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</si>
  <si>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</si>
  <si>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</si>
  <si>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</si>
  <si>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</si>
  <si>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</si>
  <si>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</si>
  <si>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</si>
  <si>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</si>
  <si>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</si>
  <si>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</si>
  <si>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</si>
  <si>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</si>
  <si>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</si>
  <si>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</si>
  <si>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</si>
  <si>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</si>
  <si>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</si>
  <si>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</si>
  <si>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</si>
  <si>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</si>
  <si>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</si>
  <si>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</si>
  <si>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</si>
  <si>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</si>
  <si>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</si>
  <si>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</si>
  <si>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</si>
  <si>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</si>
  <si>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</si>
  <si>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</si>
  <si>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</si>
  <si>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</si>
  <si>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</si>
  <si>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</si>
  <si>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</si>
  <si>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</si>
  <si>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</si>
  <si>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</si>
  <si>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</si>
  <si>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</si>
  <si>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</si>
  <si>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</si>
  <si>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</si>
  <si>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</si>
  <si>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</si>
  <si>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</si>
  <si>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</si>
  <si>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</si>
  <si>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</si>
  <si>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</si>
  <si>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</si>
  <si>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</si>
  <si>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</si>
  <si>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</si>
  <si>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</si>
  <si>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</si>
  <si>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</si>
  <si>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</si>
  <si>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</si>
  <si>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</si>
  <si>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</si>
  <si>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</si>
  <si>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</si>
  <si>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</si>
  <si>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</si>
  <si>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</si>
  <si>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</si>
  <si>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</si>
  <si>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</si>
  <si>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</si>
  <si>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</si>
  <si>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</si>
  <si>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</si>
  <si>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</si>
  <si>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</si>
  <si>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</si>
  <si>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</si>
  <si>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</si>
  <si>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</si>
  <si>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</si>
  <si>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</si>
  <si>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</si>
  <si>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</si>
  <si>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</si>
  <si>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</si>
  <si>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</si>
  <si>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</si>
  <si>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</si>
  <si>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</si>
  <si>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</si>
  <si>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</si>
  <si>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</si>
  <si>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</si>
  <si>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</si>
  <si>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</si>
  <si>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</si>
  <si>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</si>
  <si>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</si>
  <si>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</si>
  <si>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</si>
  <si>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</si>
  <si>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</si>
  <si>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</si>
  <si>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</si>
  <si>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</si>
  <si>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</si>
  <si>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</si>
  <si>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</si>
  <si>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</si>
  <si>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</si>
  <si>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</si>
  <si>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</si>
  <si>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</si>
  <si>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</si>
  <si>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</si>
  <si>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</si>
  <si>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</si>
  <si>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</si>
  <si>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</si>
  <si>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</si>
  <si>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</si>
  <si>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</si>
  <si>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</si>
  <si>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</si>
  <si>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</si>
  <si>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</si>
  <si>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</si>
  <si>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</si>
  <si>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</si>
  <si>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</si>
  <si>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</si>
  <si>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</si>
  <si>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</si>
  <si>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</si>
  <si>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</si>
  <si>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</si>
  <si>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</si>
  <si>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</si>
  <si>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</si>
  <si>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</si>
  <si>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</si>
  <si>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</si>
  <si>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</si>
  <si>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</si>
  <si>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</si>
  <si>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</si>
  <si>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</si>
  <si>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</si>
  <si>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</si>
  <si>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</si>
  <si>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</si>
  <si>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</si>
  <si>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</si>
  <si>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</si>
  <si>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</si>
  <si>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</si>
  <si>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</si>
  <si>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</si>
  <si>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</si>
  <si>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</si>
  <si>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</si>
  <si>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</si>
  <si>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</si>
  <si>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</si>
  <si>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</si>
  <si>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</si>
  <si>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</si>
  <si>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</si>
  <si>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</si>
  <si>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</si>
  <si>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</si>
  <si>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</si>
  <si>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</si>
  <si>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</si>
  <si>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</si>
  <si>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</si>
  <si>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</si>
  <si>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</si>
  <si>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</si>
  <si>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</si>
  <si>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</si>
  <si>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</si>
  <si>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</si>
  <si>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</si>
  <si>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</si>
  <si>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</si>
  <si>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</si>
  <si>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</si>
  <si>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</si>
  <si>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</si>
  <si>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</si>
  <si>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</si>
  <si>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</si>
  <si>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</si>
  <si>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</si>
  <si>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</si>
  <si>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</si>
  <si>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</si>
  <si>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</si>
  <si>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</si>
  <si>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</si>
  <si>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</si>
  <si>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</si>
  <si>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</si>
  <si>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</si>
  <si>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</si>
  <si>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</si>
  <si>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</si>
  <si>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</si>
  <si>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</si>
  <si>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</si>
  <si>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</si>
  <si>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</si>
  <si>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</si>
  <si>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</si>
  <si>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</si>
  <si>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</si>
  <si>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</si>
  <si>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</si>
  <si>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</si>
  <si>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</si>
  <si>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</si>
  <si>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</si>
  <si>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</si>
  <si>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</si>
  <si>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</si>
  <si>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</si>
  <si>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</si>
  <si>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</si>
  <si>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</si>
  <si>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</si>
  <si>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</si>
  <si>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</si>
  <si>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</si>
  <si>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</si>
  <si>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</si>
  <si>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</si>
  <si>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</si>
  <si>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</si>
  <si>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</si>
  <si>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</si>
  <si>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</si>
  <si>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</si>
  <si>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</si>
  <si>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</si>
  <si>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</si>
  <si>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</si>
  <si>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</si>
  <si>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</si>
  <si>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</si>
  <si>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</si>
  <si>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</si>
  <si>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</si>
  <si>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</si>
  <si>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</si>
  <si>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</si>
  <si>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</si>
  <si>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</si>
  <si>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</si>
  <si>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</si>
  <si>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</si>
  <si>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</si>
  <si>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</si>
  <si>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</si>
  <si>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</si>
  <si>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</si>
  <si>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</si>
  <si>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</si>
  <si>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</si>
  <si>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</si>
  <si>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</si>
  <si>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</si>
  <si>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</si>
  <si>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</si>
  <si>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</si>
  <si>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</si>
  <si>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</si>
  <si>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</si>
  <si>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</si>
  <si>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</si>
  <si>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</si>
  <si>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</si>
  <si>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</si>
  <si>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</si>
  <si>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</si>
  <si>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</si>
  <si>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</si>
  <si>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</si>
  <si>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</si>
  <si>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</si>
  <si>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</si>
  <si>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</si>
  <si>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</si>
  <si>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</si>
  <si>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</si>
  <si>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</si>
  <si>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</si>
  <si>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</si>
  <si>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</si>
  <si>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</si>
  <si>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</si>
  <si>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</si>
  <si>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</si>
  <si>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</si>
  <si>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</si>
  <si>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</si>
  <si>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</si>
  <si>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</si>
  <si>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</si>
  <si>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</si>
  <si>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</si>
  <si>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</si>
  <si>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</si>
  <si>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</si>
  <si>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</si>
  <si>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</si>
  <si>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</si>
  <si>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</si>
  <si>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</si>
  <si>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</si>
  <si>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</si>
  <si>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</si>
  <si>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</si>
  <si>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</si>
  <si>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</si>
  <si>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</si>
  <si>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</si>
  <si>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</si>
  <si>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</si>
  <si>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</si>
  <si>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</si>
  <si>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</si>
  <si>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</si>
  <si>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</si>
  <si>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</si>
  <si>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</si>
  <si>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</si>
  <si>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</si>
  <si>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</si>
  <si>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</si>
  <si>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</si>
  <si>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</si>
  <si>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</si>
  <si>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</si>
  <si>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</si>
  <si>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</si>
  <si>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</si>
  <si>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</si>
  <si>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</si>
  <si>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</si>
  <si>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</si>
  <si>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</si>
  <si>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</si>
  <si>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</si>
  <si>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</si>
  <si>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</si>
  <si>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</si>
  <si>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</si>
  <si>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</si>
  <si>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</si>
  <si>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</si>
  <si>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</si>
  <si>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</si>
  <si>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</si>
  <si>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</si>
  <si>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</si>
  <si>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</si>
  <si>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</si>
  <si>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</si>
  <si>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</si>
  <si>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</si>
  <si>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</si>
  <si>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</si>
  <si>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</si>
  <si>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</si>
  <si>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</si>
  <si>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</si>
  <si>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</si>
  <si>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</si>
  <si>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</si>
  <si>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</si>
  <si>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</si>
  <si>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</si>
  <si>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</si>
  <si>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</si>
  <si>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</si>
  <si>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</si>
  <si>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</si>
  <si>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</si>
  <si>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</si>
  <si>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</si>
  <si>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</si>
  <si>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</si>
  <si>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</si>
  <si>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</si>
  <si>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</si>
  <si>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</si>
  <si>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</si>
  <si>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</si>
  <si>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</si>
  <si>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</si>
  <si>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</si>
  <si>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</si>
  <si>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</si>
  <si>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</si>
  <si>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</si>
  <si>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</si>
  <si>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</si>
  <si>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</si>
  <si>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</si>
  <si>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</si>
  <si>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</si>
  <si>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</si>
  <si>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</si>
  <si>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</si>
  <si>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</si>
  <si>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</si>
  <si>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</si>
  <si>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</si>
  <si>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</si>
  <si>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</si>
  <si>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</si>
  <si>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</si>
  <si>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</si>
  <si>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</si>
  <si>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</si>
  <si>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</si>
  <si>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</si>
  <si>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</si>
  <si>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</si>
  <si>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</si>
  <si>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</si>
  <si>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</si>
  <si>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</si>
  <si>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</si>
  <si>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</si>
  <si>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</si>
  <si>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</si>
  <si>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</si>
  <si>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</si>
  <si>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</si>
  <si>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</si>
  <si>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</si>
  <si>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</si>
  <si>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</si>
  <si>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</si>
  <si>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</si>
  <si>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</si>
  <si>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</si>
  <si>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</si>
  <si>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</si>
  <si>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</si>
  <si>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</si>
  <si>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</si>
  <si>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</si>
  <si>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</si>
  <si>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</si>
  <si>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</si>
  <si>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</si>
  <si>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</si>
  <si>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</si>
  <si>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</si>
  <si>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</si>
  <si>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</si>
  <si>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</si>
  <si>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</si>
  <si>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</si>
  <si>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</si>
  <si>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</si>
  <si>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</si>
  <si>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</si>
  <si>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</si>
  <si>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</si>
  <si>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</si>
  <si>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</si>
  <si>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</si>
  <si>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</si>
  <si>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</si>
  <si>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</si>
  <si>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</si>
  <si>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</si>
  <si>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</si>
  <si>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</si>
  <si>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</si>
  <si>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</si>
  <si>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</si>
  <si>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</si>
  <si>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</si>
  <si>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</si>
  <si>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</si>
  <si>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</si>
  <si>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</si>
  <si>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</si>
  <si>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</si>
  <si>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</si>
  <si>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</si>
  <si>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</si>
  <si>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</si>
  <si>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</si>
  <si>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</si>
  <si>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</si>
  <si>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</si>
  <si>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</si>
  <si>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</si>
  <si>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</si>
  <si>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</si>
  <si>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</si>
  <si>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</si>
  <si>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</si>
  <si>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</si>
  <si>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</si>
  <si>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</si>
  <si>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</si>
  <si>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</si>
  <si>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</si>
  <si>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</si>
  <si>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</si>
  <si>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</si>
  <si>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</si>
  <si>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</si>
  <si>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</si>
  <si>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</si>
  <si>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</si>
  <si>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</si>
  <si>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</si>
  <si>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</si>
  <si>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</si>
  <si>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</si>
  <si>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</si>
  <si>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</si>
  <si>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</si>
  <si>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</si>
  <si>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</si>
  <si>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</si>
  <si>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</si>
  <si>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</si>
  <si>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</si>
  <si>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</si>
  <si>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</si>
  <si>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</si>
  <si>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</si>
  <si>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</si>
  <si>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</si>
  <si>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</si>
  <si>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</si>
  <si>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</si>
  <si>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</si>
  <si>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</si>
  <si>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</si>
  <si>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</si>
  <si>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</si>
  <si>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</si>
  <si>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</si>
  <si>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</si>
  <si>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</si>
  <si>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</si>
  <si>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</si>
  <si>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</si>
  <si>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</si>
  <si>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</si>
  <si>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</si>
  <si>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</si>
  <si>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</si>
  <si>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</si>
  <si>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</si>
  <si>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</si>
  <si>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</si>
  <si>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</si>
  <si>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</si>
  <si>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</si>
  <si>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</si>
  <si>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</si>
  <si>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</si>
  <si>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</si>
  <si>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</si>
  <si>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</si>
  <si>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</si>
  <si>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</si>
  <si>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</si>
  <si>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</si>
  <si>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</si>
  <si>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</si>
  <si>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</si>
  <si>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</si>
  <si>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</si>
  <si>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</si>
  <si>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</si>
  <si>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</si>
  <si>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</si>
  <si>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</si>
  <si>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</si>
  <si>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</si>
  <si>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</si>
  <si>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</si>
  <si>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</si>
  <si>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</si>
  <si>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</si>
  <si>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</si>
  <si>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</si>
  <si>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</si>
  <si>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</si>
  <si>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</si>
  <si>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</si>
  <si>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</si>
  <si>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</si>
  <si>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</si>
  <si>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</si>
  <si>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</si>
  <si>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</si>
  <si>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</si>
  <si>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</si>
  <si>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</si>
  <si>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</si>
  <si>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</si>
  <si>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</si>
  <si>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</si>
  <si>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</si>
  <si>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</si>
  <si>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</si>
  <si>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</si>
  <si>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</si>
  <si>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</si>
  <si>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</si>
  <si>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</si>
  <si>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</si>
  <si>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</si>
  <si>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</si>
  <si>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</si>
  <si>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</si>
  <si>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</si>
  <si>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</si>
  <si>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</si>
  <si>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</si>
  <si>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</si>
  <si>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</si>
  <si>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</si>
  <si>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</si>
  <si>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</si>
  <si>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</si>
  <si>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</si>
  <si>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</si>
  <si>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</si>
  <si>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</si>
  <si>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</si>
  <si>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</si>
  <si>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</si>
  <si>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</si>
  <si>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</si>
  <si>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</si>
  <si>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</si>
  <si>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</si>
  <si>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</si>
  <si>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</si>
  <si>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</si>
  <si>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</si>
  <si>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</si>
  <si>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</si>
  <si>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</si>
  <si>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</si>
  <si>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</si>
  <si>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</si>
  <si>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</si>
  <si>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</si>
  <si>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</si>
  <si>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</si>
  <si>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</si>
  <si>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</si>
  <si>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</si>
  <si>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</si>
  <si>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</si>
  <si>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</si>
  <si>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</si>
  <si>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</si>
  <si>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</si>
  <si>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</si>
  <si>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</si>
  <si>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</si>
  <si>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</si>
  <si>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</si>
  <si>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</si>
  <si>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</si>
  <si>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</si>
  <si>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</si>
  <si>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</si>
  <si>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</si>
  <si>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</si>
  <si>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</si>
  <si>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</si>
  <si>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</si>
  <si>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</si>
  <si>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</si>
  <si>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</si>
  <si>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</si>
  <si>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</si>
  <si>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</si>
  <si>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</si>
  <si>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</si>
  <si>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</si>
  <si>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</si>
  <si>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</si>
  <si>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</si>
  <si>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</si>
  <si>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</si>
  <si>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</si>
  <si>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</si>
  <si>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</si>
  <si>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</si>
  <si>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</si>
  <si>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</si>
  <si>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</si>
  <si>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</si>
  <si>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</si>
  <si>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</si>
  <si>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</si>
  <si>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</si>
  <si>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</si>
  <si>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</si>
  <si>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</si>
  <si>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</si>
  <si>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</si>
  <si>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</si>
  <si>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</si>
  <si>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</si>
  <si>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</si>
  <si>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</si>
  <si>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</si>
  <si>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</si>
  <si>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</si>
  <si>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</si>
  <si>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</si>
  <si>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</si>
  <si>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</si>
  <si>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</si>
  <si>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</si>
  <si>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</si>
  <si>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</si>
  <si>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</si>
  <si>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</si>
  <si>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</si>
  <si>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</si>
  <si>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</si>
  <si>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</si>
  <si>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</si>
  <si>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</si>
  <si>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</si>
  <si>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</si>
  <si>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</si>
  <si>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</si>
  <si>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</si>
  <si>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</si>
  <si>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</si>
  <si>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</si>
  <si>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</si>
  <si>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</si>
  <si>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</si>
  <si>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</si>
  <si>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</si>
  <si>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</si>
  <si>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</si>
  <si>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</si>
  <si>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</si>
  <si>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</si>
  <si>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</si>
  <si>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</si>
  <si>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</si>
  <si>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</si>
  <si>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</si>
  <si>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</si>
  <si>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</si>
  <si>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</si>
  <si>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</si>
  <si>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</si>
  <si>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</si>
  <si>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</si>
  <si>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</si>
  <si>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</si>
  <si>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</si>
  <si>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</si>
  <si>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</si>
  <si>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</si>
  <si>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</si>
  <si>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</si>
  <si>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</si>
  <si>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</si>
  <si>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</si>
  <si>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</si>
  <si>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</si>
  <si>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</si>
  <si>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</si>
  <si>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</si>
  <si>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</si>
  <si>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</si>
  <si>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</si>
  <si>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</si>
  <si>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</si>
  <si>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</si>
  <si>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</si>
  <si>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</si>
  <si>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</si>
  <si>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</si>
  <si>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</si>
  <si>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</si>
  <si>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</si>
  <si>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</si>
  <si>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</si>
  <si>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</si>
  <si>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</si>
  <si>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</si>
  <si>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</si>
  <si>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</si>
  <si>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</si>
  <si>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</si>
  <si>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</si>
  <si>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</si>
  <si>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</si>
  <si>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</si>
  <si>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</si>
  <si>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</si>
  <si>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</si>
  <si>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</si>
  <si>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</si>
  <si>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</si>
  <si>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</si>
  <si>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</si>
  <si>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</si>
  <si>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</si>
  <si>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</si>
  <si>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</si>
  <si>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</si>
  <si>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</si>
  <si>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</si>
  <si>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</si>
  <si>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</si>
  <si>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</si>
  <si>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</si>
  <si>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</si>
  <si>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</si>
  <si>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</si>
  <si>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</si>
  <si>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</si>
  <si>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</si>
  <si>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</si>
  <si>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</si>
  <si>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</si>
  <si>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</si>
  <si>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</si>
  <si>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</si>
  <si>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</si>
  <si>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</si>
  <si>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</si>
  <si>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</si>
  <si>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</si>
  <si>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</si>
  <si>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</si>
  <si>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</si>
  <si>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</si>
  <si>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</si>
  <si>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</si>
  <si>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</si>
  <si>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</si>
  <si>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</si>
  <si>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</si>
  <si>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</si>
  <si>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</si>
  <si>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</si>
  <si>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</si>
  <si>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</si>
  <si>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</si>
  <si>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</si>
  <si>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</si>
  <si>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</si>
  <si>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</si>
  <si>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</si>
  <si>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</si>
  <si>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</si>
  <si>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</si>
  <si>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</si>
  <si>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</si>
  <si>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</si>
  <si>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</si>
  <si>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</si>
  <si>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</si>
  <si>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</si>
  <si>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</si>
  <si>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</si>
  <si>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</si>
  <si>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</si>
  <si>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</si>
  <si>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</si>
  <si>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</si>
  <si>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</si>
  <si>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</si>
  <si>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</si>
  <si>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</si>
  <si>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</si>
  <si>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</si>
  <si>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</si>
  <si>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</si>
  <si>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</si>
  <si>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</si>
  <si>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</si>
  <si>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</si>
  <si>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</si>
  <si>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</si>
  <si>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</si>
  <si>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</si>
  <si>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</si>
  <si>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</si>
  <si>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</si>
  <si>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</si>
  <si>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</si>
  <si>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</si>
  <si>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</si>
  <si>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</si>
  <si>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</si>
  <si>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</si>
  <si>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</si>
  <si>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</si>
  <si>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</si>
  <si>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</si>
  <si>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</si>
  <si>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</si>
  <si>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</si>
  <si>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</si>
  <si>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</si>
  <si>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</si>
  <si>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</si>
  <si>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</si>
  <si>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</si>
  <si>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</si>
  <si>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</si>
  <si>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</si>
  <si>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</si>
  <si>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</si>
  <si>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</si>
  <si>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</si>
  <si>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</si>
  <si>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</si>
  <si>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</si>
  <si>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</si>
  <si>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</si>
  <si>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</si>
  <si>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</si>
  <si>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</si>
  <si>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</si>
  <si>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</si>
  <si>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</si>
  <si>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</si>
  <si>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</si>
  <si>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</si>
  <si>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</si>
  <si>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</si>
  <si>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</si>
  <si>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</si>
  <si>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</si>
  <si>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</si>
  <si>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</si>
  <si>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</si>
  <si>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</si>
  <si>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</si>
  <si>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</si>
  <si>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</si>
  <si>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</si>
  <si>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</si>
  <si>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</si>
  <si>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</si>
  <si>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</si>
  <si>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</si>
  <si>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</si>
  <si>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</si>
  <si>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</si>
  <si>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</si>
  <si>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</si>
  <si>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</si>
  <si>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</si>
  <si>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</si>
  <si>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</si>
  <si>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</si>
  <si>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</si>
  <si>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</si>
  <si>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</si>
  <si>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</si>
  <si>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</si>
  <si>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</si>
  <si>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</si>
  <si>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</si>
  <si>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</si>
  <si>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</si>
  <si>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</si>
  <si>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</si>
  <si>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</si>
  <si>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</si>
  <si>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</si>
  <si>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</si>
  <si>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</si>
  <si>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</si>
  <si>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</si>
  <si>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</si>
  <si>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</si>
  <si>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</si>
  <si>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</si>
  <si>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</si>
  <si>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</si>
  <si>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</si>
  <si>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</si>
  <si>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</si>
  <si>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</si>
  <si>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</si>
  <si>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</si>
  <si>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</si>
  <si>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</si>
  <si>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</si>
  <si>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</si>
  <si>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</si>
  <si>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</si>
  <si>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</si>
  <si>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</si>
  <si>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</si>
  <si>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</si>
  <si>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</si>
  <si>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</si>
  <si>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</si>
  <si>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</si>
  <si>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</si>
  <si>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</si>
  <si>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</si>
  <si>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</si>
  <si>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</si>
  <si>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</si>
  <si>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</si>
  <si>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</si>
  <si>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</si>
  <si>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</si>
  <si>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</si>
  <si>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</si>
  <si>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</si>
  <si>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</si>
  <si>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</si>
  <si>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</si>
  <si>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</si>
  <si>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</si>
  <si>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</si>
  <si>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</si>
  <si>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</si>
  <si>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</si>
  <si>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</si>
  <si>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</si>
  <si>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</si>
  <si>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</si>
  <si>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</si>
  <si>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</si>
  <si>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</si>
  <si>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</si>
  <si>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</si>
  <si>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</si>
  <si>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</si>
  <si>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</si>
  <si>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</si>
  <si>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</si>
  <si>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</si>
  <si>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</si>
  <si>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</si>
  <si>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</si>
  <si>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</si>
  <si>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</si>
  <si>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</si>
  <si>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</si>
  <si>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</si>
  <si>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</si>
  <si>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</si>
  <si>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</si>
  <si>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</si>
  <si>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</si>
  <si>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</si>
  <si>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</si>
  <si>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</si>
  <si>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</si>
  <si>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</si>
  <si>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</si>
  <si>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</si>
  <si>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</si>
  <si>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</si>
  <si>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</si>
  <si>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</si>
  <si>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</si>
  <si>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</si>
  <si>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</si>
  <si>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</si>
  <si>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</si>
  <si>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</si>
  <si>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</si>
  <si>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</si>
  <si>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</si>
  <si>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</si>
  <si>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</si>
  <si>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</si>
  <si>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</si>
  <si>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</si>
  <si>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</si>
  <si>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</si>
  <si>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</si>
  <si>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</si>
  <si>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</si>
  <si>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</si>
  <si>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</si>
  <si>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</si>
  <si>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</si>
  <si>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</si>
  <si>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</si>
  <si>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</si>
  <si>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</si>
  <si>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</si>
  <si>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</si>
  <si>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</si>
  <si>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</si>
  <si>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</si>
  <si>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</si>
  <si>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</si>
  <si>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</si>
  <si>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</si>
  <si>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</si>
  <si>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</si>
  <si>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</si>
  <si>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</si>
  <si>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</si>
  <si>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</si>
  <si>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</si>
  <si>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</si>
  <si>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</si>
  <si>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</si>
  <si>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</si>
  <si>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</si>
  <si>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</si>
  <si>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</si>
  <si>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</si>
  <si>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</si>
  <si>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</si>
  <si>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</si>
  <si>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</si>
  <si>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</si>
  <si>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</si>
  <si>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</si>
  <si>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</si>
  <si>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</si>
  <si>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</si>
  <si>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</si>
  <si>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</si>
  <si>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</si>
  <si>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</si>
  <si>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</si>
  <si>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</si>
  <si>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</si>
  <si>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</si>
  <si>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</si>
  <si>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</si>
  <si>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</si>
  <si>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</si>
  <si>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</si>
  <si>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</si>
  <si>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</si>
  <si>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</si>
  <si>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</si>
  <si>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</si>
  <si>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</si>
  <si>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</si>
  <si>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</si>
  <si>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</si>
  <si>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</si>
  <si>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</si>
  <si>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</si>
  <si>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</si>
  <si>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</si>
  <si>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</si>
  <si>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</si>
  <si>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</si>
  <si>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</si>
  <si>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</si>
  <si>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</si>
  <si>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</si>
  <si>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</si>
  <si>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</si>
  <si>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</si>
  <si>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</si>
  <si>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</si>
  <si>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</si>
  <si>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</si>
  <si>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</si>
  <si>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</si>
  <si>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</si>
  <si>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</si>
  <si>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</si>
  <si>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</si>
  <si>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</si>
  <si>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</si>
  <si>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</si>
  <si>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</si>
  <si>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</si>
  <si>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</si>
  <si>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</si>
  <si>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</si>
  <si>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</si>
  <si>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</si>
  <si>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</si>
  <si>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</si>
  <si>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</si>
  <si>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</si>
  <si>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</si>
  <si>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</si>
  <si>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</si>
  <si>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</si>
  <si>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</si>
  <si>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</si>
  <si>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</si>
  <si>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</si>
  <si>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</si>
  <si>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</si>
  <si>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</si>
  <si>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</si>
  <si>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</si>
  <si>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</si>
  <si>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</si>
  <si>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</si>
  <si>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</si>
  <si>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</si>
  <si>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</si>
  <si>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</si>
  <si>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</si>
  <si>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</si>
  <si>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</si>
  <si>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</si>
  <si>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</si>
  <si>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</si>
  <si>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</si>
  <si>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</si>
  <si>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</si>
  <si>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</si>
  <si>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</si>
  <si>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</si>
  <si>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</si>
  <si>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</si>
  <si>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</si>
  <si>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</si>
  <si>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</si>
  <si>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</si>
  <si>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</si>
  <si>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</si>
  <si>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</si>
  <si>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</si>
  <si>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</si>
  <si>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</si>
  <si>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</si>
  <si>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</si>
  <si>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</si>
  <si>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</si>
  <si>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</si>
  <si>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</si>
  <si>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</si>
  <si>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</si>
  <si>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</si>
  <si>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</si>
  <si>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</si>
  <si>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</si>
  <si>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</si>
  <si>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</si>
  <si>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</si>
  <si>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</si>
  <si>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</si>
  <si>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</si>
  <si>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</si>
  <si>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</si>
  <si>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</si>
  <si>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</si>
  <si>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</si>
  <si>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</si>
  <si>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</si>
  <si>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</si>
  <si>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</si>
  <si>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</si>
  <si>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</si>
  <si>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</si>
  <si>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</si>
  <si>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</si>
  <si>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</si>
  <si>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</si>
  <si>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</si>
  <si>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</si>
  <si>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</si>
  <si>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</si>
  <si>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</si>
  <si>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</si>
  <si>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</si>
  <si>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</si>
  <si>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</si>
  <si>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</si>
  <si>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</si>
  <si>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</si>
  <si>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</si>
  <si>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</si>
  <si>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</si>
  <si>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</si>
  <si>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</si>
  <si>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</si>
  <si>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</si>
  <si>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</si>
  <si>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</si>
  <si>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</si>
  <si>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</si>
  <si>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</si>
  <si>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</si>
  <si>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</si>
  <si>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</si>
  <si>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</si>
  <si>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</si>
  <si>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</si>
  <si>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</si>
  <si>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</si>
  <si>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</si>
  <si>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</si>
  <si>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</si>
  <si>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</si>
  <si>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</si>
  <si>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</si>
  <si>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</si>
  <si>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</si>
  <si>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</si>
  <si>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</si>
  <si>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</si>
  <si>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</si>
  <si>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</si>
  <si>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</si>
  <si>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</si>
  <si>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</si>
  <si>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</si>
  <si>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</si>
  <si>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</si>
  <si>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</si>
  <si>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</si>
  <si>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</si>
  <si>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</si>
  <si>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</si>
  <si>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</si>
  <si>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</si>
  <si>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</si>
  <si>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</si>
  <si>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</si>
  <si>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</si>
  <si>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</si>
  <si>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</si>
  <si>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</si>
  <si>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</si>
  <si>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</si>
  <si>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</si>
  <si>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</si>
  <si>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</si>
  <si>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</si>
  <si>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</si>
  <si>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</si>
  <si>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</si>
  <si>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</si>
  <si>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</si>
  <si>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</si>
  <si>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</si>
  <si>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</si>
  <si>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</si>
  <si>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</si>
  <si>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</si>
  <si>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</si>
  <si>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</si>
  <si>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</si>
  <si>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</si>
  <si>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</si>
  <si>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</si>
  <si>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</si>
  <si>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</si>
  <si>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</si>
  <si>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</si>
  <si>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</si>
  <si>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</si>
  <si>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</si>
  <si>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</si>
  <si>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</si>
  <si>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</si>
  <si>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</si>
  <si>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</si>
  <si>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</si>
  <si>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</si>
  <si>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</si>
  <si>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</si>
  <si>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</si>
  <si>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</si>
  <si>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</si>
  <si>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</si>
  <si>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</si>
  <si>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</si>
  <si>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</si>
  <si>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</si>
  <si>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</si>
  <si>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</si>
  <si>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</si>
  <si>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</si>
  <si>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</si>
  <si>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</si>
  <si>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</si>
  <si>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</si>
  <si>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</si>
  <si>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</si>
  <si>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</si>
  <si>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</si>
  <si>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</si>
  <si>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</si>
  <si>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</si>
  <si>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</si>
  <si>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</si>
  <si>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</si>
  <si>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</si>
  <si>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</si>
  <si>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</si>
  <si>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</si>
  <si>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</si>
  <si>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</si>
  <si>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</si>
  <si>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</si>
  <si>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</si>
  <si>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</si>
  <si>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</si>
  <si>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</si>
  <si>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</si>
  <si>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</si>
  <si>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</si>
  <si>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</si>
  <si>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</si>
  <si>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</si>
  <si>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</si>
  <si>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</si>
  <si>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</si>
  <si>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</si>
  <si>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</si>
  <si>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</si>
  <si>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</si>
  <si>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</si>
  <si>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</si>
  <si>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</si>
  <si>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</si>
  <si>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</si>
  <si>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</si>
  <si>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</si>
  <si>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</si>
  <si>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</si>
  <si>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</si>
  <si>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</si>
  <si>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</si>
  <si>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</si>
  <si>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</si>
  <si>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</si>
  <si>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</si>
  <si>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</si>
  <si>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</si>
  <si>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</si>
  <si>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</si>
  <si>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</si>
  <si>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</si>
  <si>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</si>
  <si>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</si>
  <si>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</si>
  <si>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</si>
  <si>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</si>
  <si>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</si>
  <si>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</si>
  <si>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</si>
  <si>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</si>
  <si>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</si>
  <si>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</si>
  <si>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</si>
  <si>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</si>
  <si>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</si>
  <si>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</si>
  <si>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</si>
  <si>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</si>
  <si>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</si>
  <si>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</si>
  <si>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</si>
  <si>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</si>
  <si>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</si>
  <si>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</si>
  <si>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</si>
  <si>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</si>
  <si>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</si>
  <si>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</si>
  <si>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</si>
  <si>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</si>
  <si>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</si>
  <si>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</si>
  <si>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</si>
  <si>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</si>
  <si>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</si>
  <si>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</si>
  <si>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</si>
  <si>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</si>
  <si>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</si>
  <si>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</si>
  <si>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</si>
  <si>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</si>
  <si>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</si>
  <si>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</si>
  <si>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</si>
  <si>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</si>
  <si>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</si>
  <si>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</si>
  <si>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</si>
  <si>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</si>
  <si>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</si>
  <si>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</si>
  <si>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</si>
  <si>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</si>
  <si>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</si>
  <si>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</si>
  <si>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</si>
  <si>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</si>
  <si>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</si>
  <si>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</si>
  <si>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</si>
  <si>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</si>
  <si>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</si>
  <si>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</si>
  <si>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</si>
  <si>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</si>
  <si>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</si>
  <si>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</si>
  <si>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</si>
  <si>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</si>
  <si>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</si>
  <si>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</si>
  <si>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</si>
  <si>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</si>
  <si>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</si>
  <si>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</si>
  <si>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</si>
  <si>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</si>
  <si>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</si>
  <si>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</si>
  <si>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</si>
  <si>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</si>
  <si>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</si>
  <si>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</si>
  <si>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</si>
  <si>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</si>
  <si>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</si>
  <si>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</si>
  <si>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</si>
  <si>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</si>
  <si>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</si>
  <si>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</si>
  <si>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</si>
  <si>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</si>
  <si>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</si>
  <si>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</si>
  <si>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</si>
  <si>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</si>
  <si>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</si>
  <si>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</si>
  <si>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</si>
  <si>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</si>
  <si>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</si>
  <si>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</si>
  <si>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</si>
  <si>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</si>
  <si>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</si>
  <si>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</si>
  <si>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</si>
  <si>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</si>
  <si>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</si>
  <si>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</si>
  <si>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</si>
  <si>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</si>
  <si>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</si>
  <si>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</si>
  <si>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</si>
  <si>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</si>
  <si>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</si>
  <si>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</si>
  <si>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</si>
  <si>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</si>
  <si>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</si>
  <si>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</si>
  <si>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</si>
  <si>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</si>
  <si>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</si>
  <si>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</si>
  <si>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</si>
  <si>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</si>
  <si>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</si>
  <si>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</si>
  <si>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</si>
  <si>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</si>
  <si>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</si>
  <si>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</si>
  <si>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</si>
  <si>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</si>
  <si>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</si>
  <si>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</si>
  <si>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</si>
  <si>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</si>
  <si>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</si>
  <si>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</si>
  <si>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</si>
  <si>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</si>
  <si>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</si>
  <si>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</si>
  <si>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</si>
  <si>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</si>
  <si>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</si>
  <si>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</si>
  <si>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</si>
  <si>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</si>
  <si>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</si>
  <si>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</si>
  <si>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</si>
  <si>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</si>
  <si>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</si>
  <si>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</si>
  <si>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</si>
  <si>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</si>
  <si>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</si>
  <si>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</si>
  <si>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</si>
  <si>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</si>
  <si>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</si>
  <si>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</si>
  <si>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</si>
  <si>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</si>
  <si>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</si>
  <si>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</si>
  <si>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</si>
  <si>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</si>
  <si>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</si>
  <si>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</si>
  <si>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</si>
  <si>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</si>
  <si>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</si>
  <si>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</si>
  <si>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</si>
  <si>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</si>
  <si>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</si>
  <si>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</si>
  <si>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</si>
  <si>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</si>
  <si>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</si>
  <si>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</si>
  <si>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</si>
  <si>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</si>
  <si>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</si>
  <si>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</si>
  <si>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</si>
  <si>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</si>
  <si>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</si>
  <si>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</si>
  <si>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</si>
  <si>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</si>
  <si>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</si>
  <si>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</si>
  <si>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</si>
  <si>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</si>
  <si>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</si>
  <si>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</si>
  <si>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</si>
  <si>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</si>
  <si>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</si>
  <si>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</si>
  <si>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</si>
  <si>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</si>
  <si>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</si>
  <si>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</si>
  <si>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</si>
  <si>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</si>
  <si>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</si>
  <si>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</si>
  <si>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</si>
  <si>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</si>
  <si>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</si>
  <si>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</si>
  <si>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</si>
  <si>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</si>
  <si>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</si>
  <si>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</si>
  <si>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</si>
  <si>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</si>
  <si>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</si>
  <si>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</si>
  <si>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</si>
  <si>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</si>
  <si>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</si>
  <si>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</si>
  <si>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</si>
  <si>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</si>
  <si>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</si>
  <si>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</si>
  <si>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</si>
  <si>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</si>
  <si>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</si>
  <si>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</si>
  <si>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</si>
  <si>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</si>
  <si>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</si>
  <si>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</si>
  <si>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</si>
  <si>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</si>
  <si>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</si>
  <si>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</si>
  <si>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</si>
  <si>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</si>
  <si>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</si>
  <si>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</si>
  <si>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</si>
  <si>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</si>
  <si>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</si>
  <si>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</si>
  <si>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</si>
  <si>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</si>
  <si>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</si>
  <si>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</si>
  <si>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</si>
  <si>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</si>
  <si>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</si>
  <si>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</si>
  <si>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</si>
  <si>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</si>
  <si>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</si>
  <si>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</si>
  <si>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</si>
  <si>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</si>
  <si>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</si>
  <si>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</si>
  <si>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</si>
  <si>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</si>
  <si>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</si>
  <si>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</si>
  <si>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</si>
  <si>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</si>
  <si>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</si>
  <si>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</si>
  <si>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</si>
  <si>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</si>
  <si>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</si>
  <si>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</si>
  <si>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</si>
  <si>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</si>
  <si>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</si>
  <si>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</si>
  <si>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</si>
  <si>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</si>
  <si>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</si>
  <si>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</si>
  <si>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</si>
  <si>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</si>
  <si>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</si>
  <si>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</si>
  <si>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</si>
  <si>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</si>
  <si>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</si>
  <si>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</si>
  <si>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</si>
  <si>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</si>
  <si>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</si>
  <si>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</si>
  <si>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</si>
  <si>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</si>
  <si>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</si>
  <si>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</si>
  <si>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</si>
  <si>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</si>
  <si>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</si>
  <si>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</si>
  <si>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</si>
  <si>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</si>
  <si>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</si>
  <si>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</si>
  <si>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</si>
  <si>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</si>
  <si>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</si>
  <si>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</si>
  <si>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</si>
  <si>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</si>
  <si>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</si>
  <si>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</si>
  <si>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</si>
  <si>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</si>
  <si>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</si>
  <si>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</si>
  <si>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</si>
  <si>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</si>
  <si>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</si>
  <si>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</si>
  <si>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</si>
  <si>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</si>
  <si>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</si>
  <si>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</si>
  <si>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</si>
  <si>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</si>
  <si>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</si>
  <si>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</si>
  <si>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</si>
  <si>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</si>
  <si>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</si>
  <si>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</si>
  <si>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</si>
  <si>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</si>
  <si>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</si>
  <si>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</si>
  <si>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</si>
  <si>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</si>
  <si>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</si>
  <si>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</si>
  <si>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</si>
  <si>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</si>
  <si>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</si>
  <si>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</si>
  <si>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</si>
  <si>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</si>
  <si>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</si>
  <si>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</si>
  <si>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</si>
  <si>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</si>
  <si>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</si>
  <si>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</si>
  <si>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</si>
  <si>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</si>
  <si>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</si>
  <si>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</si>
  <si>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</si>
  <si>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</si>
  <si>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</si>
  <si>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</si>
  <si>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</si>
  <si>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</si>
  <si>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</si>
  <si>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</si>
  <si>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</si>
  <si>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</si>
  <si>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</si>
  <si>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</si>
  <si>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</si>
  <si>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</si>
  <si>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</si>
  <si>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</si>
  <si>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</si>
  <si>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</si>
  <si>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</si>
  <si>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</si>
  <si>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</si>
  <si>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</si>
  <si>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</si>
  <si>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</si>
  <si>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</si>
  <si>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</si>
  <si>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</si>
  <si>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</si>
  <si>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</si>
  <si>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</si>
  <si>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</si>
  <si>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</si>
  <si>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</si>
  <si>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</si>
  <si>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</si>
  <si>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</si>
  <si>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</si>
  <si>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</si>
  <si>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</si>
  <si>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</si>
  <si>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</si>
  <si>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</si>
  <si>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</si>
  <si>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</si>
  <si>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</si>
  <si>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</si>
  <si>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</si>
  <si>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</si>
  <si>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</si>
  <si>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</si>
  <si>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</si>
  <si>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</si>
  <si>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</si>
  <si>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</si>
  <si>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</si>
  <si>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</si>
  <si>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</si>
  <si>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</si>
  <si>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</si>
  <si>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</si>
  <si>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</si>
  <si>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</si>
  <si>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</si>
  <si>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</si>
  <si>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</si>
  <si>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</si>
  <si>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</si>
  <si>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</si>
  <si>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</si>
  <si>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</si>
  <si>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</si>
  <si>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</si>
  <si>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</si>
  <si>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</si>
  <si>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</si>
  <si>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</si>
  <si>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</si>
  <si>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</si>
  <si>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</si>
  <si>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</si>
  <si>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</si>
  <si>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</si>
  <si>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</si>
  <si>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</si>
  <si>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</si>
  <si>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</si>
  <si>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</si>
  <si>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</si>
  <si>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</si>
  <si>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</si>
  <si>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</si>
  <si>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</si>
  <si>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</si>
  <si>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</si>
  <si>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</si>
  <si>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</si>
  <si>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</si>
  <si>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</si>
  <si>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</si>
  <si>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</si>
  <si>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</si>
  <si>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</si>
  <si>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</si>
  <si>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</si>
  <si>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</si>
  <si>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</si>
  <si>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</si>
  <si>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</si>
  <si>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</si>
  <si>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</si>
  <si>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</si>
  <si>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</si>
  <si>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</si>
  <si>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</si>
  <si>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</si>
  <si>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</si>
  <si>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</si>
  <si>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</si>
  <si>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</si>
  <si>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</si>
  <si>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</si>
  <si>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</si>
  <si>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</si>
  <si>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</si>
  <si>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</si>
  <si>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</si>
  <si>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</si>
  <si>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</si>
  <si>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</si>
  <si>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</si>
  <si>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</si>
  <si>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</si>
  <si>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</si>
  <si>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</si>
  <si>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</si>
  <si>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</si>
  <si>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</si>
  <si>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</si>
  <si>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</si>
  <si>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</si>
  <si>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</si>
  <si>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</si>
  <si>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</si>
  <si>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</si>
  <si>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</si>
  <si>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</si>
  <si>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</si>
  <si>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</si>
  <si>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</si>
  <si>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</si>
  <si>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</si>
  <si>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</si>
  <si>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</si>
  <si>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</si>
  <si>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</si>
  <si>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</si>
  <si>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</si>
  <si>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</si>
  <si>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</si>
  <si>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</si>
  <si>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</si>
  <si>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</si>
  <si>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</si>
  <si>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</si>
  <si>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</si>
  <si>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</si>
  <si>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</si>
  <si>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</si>
  <si>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</si>
  <si>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</si>
  <si>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</si>
  <si>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</si>
  <si>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</si>
  <si>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</si>
  <si>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</si>
  <si>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</si>
  <si>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</si>
  <si>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</si>
  <si>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</si>
  <si>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</si>
  <si>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</si>
  <si>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</si>
  <si>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</si>
  <si>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</si>
  <si>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</si>
  <si>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</si>
  <si>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</si>
  <si>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</si>
  <si>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</si>
  <si>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</si>
  <si>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</si>
  <si>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</si>
  <si>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</si>
  <si>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</si>
  <si>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</si>
  <si>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</si>
  <si>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</si>
  <si>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</si>
  <si>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</si>
  <si>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</si>
  <si>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</si>
  <si>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</si>
  <si>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</si>
  <si>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</si>
  <si>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</si>
  <si>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</si>
  <si>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</si>
  <si>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</si>
  <si>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</si>
  <si>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</si>
  <si>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</si>
  <si>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</si>
  <si>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</si>
  <si>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</si>
  <si>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</si>
  <si>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</si>
  <si>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</si>
  <si>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</si>
  <si>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</si>
  <si>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</si>
  <si>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</si>
  <si>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</si>
  <si>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</si>
  <si>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</si>
  <si>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</si>
  <si>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</si>
  <si>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</si>
  <si>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</si>
  <si>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</si>
  <si>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</si>
  <si>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</si>
  <si>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</si>
  <si>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</si>
  <si>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</si>
  <si>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</si>
  <si>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</si>
  <si>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</si>
  <si>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</si>
  <si>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</si>
  <si>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</si>
  <si>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</si>
  <si>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</si>
  <si>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</si>
  <si>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</si>
  <si>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</si>
  <si>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</si>
  <si>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</si>
  <si>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</si>
  <si>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</si>
  <si>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</si>
  <si>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</si>
  <si>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</si>
  <si>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</si>
  <si>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</si>
  <si>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</si>
  <si>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</si>
  <si>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</si>
  <si>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</si>
  <si>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</si>
  <si>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</si>
  <si>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</si>
  <si>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</si>
  <si>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</si>
  <si>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</si>
  <si>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</si>
  <si>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</si>
  <si>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</si>
  <si>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</si>
  <si>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</si>
  <si>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</si>
  <si>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</si>
  <si>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</si>
  <si>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</si>
  <si>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</si>
  <si>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</si>
  <si>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</si>
  <si>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</si>
  <si>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</si>
  <si>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</si>
  <si>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</si>
  <si>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</si>
  <si>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</si>
  <si>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</si>
  <si>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</si>
  <si>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</si>
  <si>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</si>
  <si>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</si>
  <si>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</si>
  <si>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</si>
  <si>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</si>
  <si>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</si>
  <si>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</si>
  <si>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</si>
  <si>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</si>
  <si>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</si>
  <si>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</si>
  <si>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</si>
  <si>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</si>
  <si>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</si>
  <si>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</si>
  <si>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</si>
  <si>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</si>
  <si>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</si>
  <si>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</si>
  <si>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</si>
  <si>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</si>
  <si>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</si>
  <si>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</si>
  <si>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</si>
  <si>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</si>
  <si>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</si>
  <si>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</si>
  <si>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</si>
  <si>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</si>
  <si>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</si>
  <si>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</si>
  <si>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</si>
  <si>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</si>
  <si>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</si>
  <si>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</si>
  <si>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</si>
  <si>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</si>
  <si>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</si>
  <si>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</si>
  <si>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</si>
  <si>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</si>
  <si>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</si>
  <si>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</si>
  <si>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</si>
  <si>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</si>
  <si>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</si>
  <si>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</si>
  <si>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</si>
  <si>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</si>
  <si>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</si>
  <si>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</si>
  <si>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</si>
  <si>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</si>
  <si>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</si>
  <si>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</si>
  <si>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</si>
  <si>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</si>
  <si>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</si>
  <si>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</si>
  <si>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</si>
  <si>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</si>
  <si>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</si>
  <si>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</si>
  <si>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</si>
  <si>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</si>
  <si>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</si>
  <si>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</si>
  <si>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</si>
  <si>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</si>
  <si>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</si>
  <si>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</si>
  <si>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</si>
  <si>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</si>
  <si>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</si>
  <si>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</si>
  <si>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</si>
  <si>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</si>
  <si>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</si>
  <si>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</si>
  <si>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</si>
  <si>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</si>
  <si>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</si>
  <si>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</si>
  <si>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</si>
  <si>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</si>
  <si>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</si>
  <si>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</si>
  <si>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</si>
  <si>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</si>
  <si>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</si>
  <si>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</si>
  <si>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</si>
  <si>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</si>
  <si>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</si>
  <si>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</si>
  <si>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</si>
  <si>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</si>
  <si>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</si>
  <si>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</si>
  <si>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</si>
  <si>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</si>
  <si>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</si>
  <si>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</si>
  <si>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</si>
  <si>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</si>
  <si>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</si>
  <si>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</si>
  <si>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</si>
  <si>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</si>
  <si>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</si>
  <si>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</si>
  <si>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</si>
  <si>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</si>
  <si>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</si>
  <si>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</si>
  <si>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</si>
  <si>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</si>
  <si>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</si>
  <si>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</si>
  <si>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</si>
  <si>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</si>
  <si>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</si>
  <si>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</si>
  <si>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</si>
  <si>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</si>
  <si>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</si>
  <si>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</si>
  <si>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</si>
  <si>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</si>
  <si>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</si>
  <si>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</si>
  <si>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</si>
  <si>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</si>
  <si>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</si>
  <si>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</si>
  <si>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</si>
  <si>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</si>
  <si>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</si>
  <si>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</si>
  <si>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</si>
  <si>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</si>
  <si>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</si>
  <si>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</si>
  <si>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</si>
  <si>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</si>
  <si>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</si>
  <si>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</si>
  <si>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</si>
  <si>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</si>
  <si>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</si>
  <si>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</si>
  <si>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</si>
  <si>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</si>
  <si>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</si>
  <si>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</si>
  <si>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</si>
  <si>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</si>
  <si>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</si>
  <si>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</si>
  <si>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</si>
  <si>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</si>
  <si>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</si>
  <si>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</si>
  <si>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</si>
  <si>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</si>
  <si>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</si>
  <si>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</si>
  <si>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</si>
  <si>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</si>
  <si>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</si>
  <si>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</si>
  <si>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</si>
  <si>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</si>
  <si>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</si>
  <si>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</si>
  <si>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</si>
  <si>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</si>
  <si>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</si>
  <si>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</si>
  <si>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</si>
  <si>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</si>
  <si>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</si>
  <si>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</si>
  <si>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</si>
  <si>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</si>
  <si>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</si>
  <si>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</si>
  <si>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</si>
  <si>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</si>
  <si>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</si>
  <si>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</si>
  <si>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</si>
  <si>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</si>
  <si>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</si>
  <si>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</si>
  <si>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</si>
  <si>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</si>
  <si>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</si>
  <si>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</si>
  <si>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</si>
  <si>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</si>
  <si>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</si>
  <si>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</si>
  <si>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</si>
  <si>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</si>
  <si>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</si>
  <si>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</si>
  <si>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</si>
  <si>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</si>
  <si>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</si>
  <si>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</si>
  <si>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</si>
  <si>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</si>
  <si>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</si>
  <si>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</si>
  <si>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</si>
  <si>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</si>
  <si>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</si>
  <si>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</si>
  <si>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</si>
  <si>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</si>
  <si>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</si>
  <si>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</si>
  <si>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</si>
  <si>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</si>
  <si>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</si>
  <si>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</si>
  <si>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</si>
  <si>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</si>
  <si>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</si>
  <si>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</si>
  <si>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</si>
  <si>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</si>
  <si>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</si>
  <si>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</si>
  <si>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</si>
  <si>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</si>
  <si>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</si>
  <si>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</si>
  <si>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</si>
  <si>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</si>
  <si>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</si>
  <si>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</si>
  <si>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</si>
  <si>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</si>
  <si>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</si>
  <si>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</si>
  <si>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</si>
  <si>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</si>
  <si>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</si>
  <si>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</si>
  <si>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</si>
  <si>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</si>
  <si>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</si>
  <si>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</si>
  <si>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</si>
  <si>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</si>
  <si>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</si>
  <si>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</si>
  <si>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</si>
  <si>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</si>
  <si>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</si>
  <si>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</si>
  <si>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</si>
  <si>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</si>
  <si>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</si>
  <si>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</si>
  <si>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</si>
  <si>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</si>
  <si>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</si>
  <si>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</si>
  <si>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</si>
  <si>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</si>
  <si>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</si>
  <si>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</si>
  <si>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</si>
  <si>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</si>
  <si>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</si>
  <si>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</si>
  <si>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</si>
  <si>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</si>
  <si>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</si>
  <si>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</si>
  <si>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</si>
  <si>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</si>
  <si>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</si>
  <si>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</si>
  <si>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</si>
  <si>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</si>
  <si>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</si>
  <si>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</si>
  <si>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</si>
  <si>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</si>
  <si>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</si>
  <si>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</si>
  <si>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</si>
  <si>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</si>
  <si>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</si>
  <si>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</si>
  <si>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</si>
  <si>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</si>
  <si>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</si>
  <si>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</si>
  <si>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</si>
  <si>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</si>
  <si>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</si>
  <si>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</si>
  <si>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</si>
  <si>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</si>
  <si>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</si>
  <si>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</si>
  <si>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</si>
  <si>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</si>
  <si>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</si>
  <si>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</si>
  <si>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</si>
  <si>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</si>
  <si>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</si>
  <si>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</si>
  <si>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</si>
  <si>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</si>
  <si>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</si>
  <si>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</si>
  <si>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</si>
  <si>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</si>
  <si>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</si>
  <si>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</si>
  <si>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</si>
  <si>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</si>
  <si>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</si>
  <si>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</si>
  <si>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</si>
  <si>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</si>
  <si>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</si>
  <si>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</si>
  <si>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</si>
  <si>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</si>
  <si>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</si>
  <si>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</si>
  <si>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</si>
  <si>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</si>
  <si>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</si>
  <si>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</si>
  <si>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</si>
  <si>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</si>
  <si>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</si>
  <si>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</si>
  <si>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</si>
  <si>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</si>
  <si>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</si>
  <si>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</si>
  <si>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</si>
  <si>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</si>
  <si>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</si>
  <si>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</si>
  <si>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</si>
  <si>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</si>
  <si>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</si>
  <si>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</si>
  <si>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</si>
  <si>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</si>
  <si>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</si>
  <si>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</si>
  <si>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</si>
  <si>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</si>
  <si>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</si>
  <si>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</si>
  <si>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</si>
  <si>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</si>
  <si>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</si>
  <si>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</si>
  <si>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</si>
  <si>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</si>
  <si>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</si>
  <si>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</si>
  <si>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</si>
  <si>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</si>
  <si>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</si>
  <si>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</si>
  <si>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</si>
  <si>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</si>
  <si>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</si>
  <si>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</si>
  <si>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</si>
  <si>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</si>
  <si>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</si>
  <si>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</si>
  <si>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</si>
  <si>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</si>
  <si>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</si>
  <si>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</si>
  <si>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</si>
  <si>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</si>
  <si>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</si>
  <si>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</si>
  <si>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</si>
  <si>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</si>
  <si>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</si>
  <si>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</si>
  <si>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</si>
  <si>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</si>
  <si>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</si>
  <si>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</si>
  <si>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</si>
  <si>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</si>
  <si>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</si>
  <si>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</si>
  <si>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</si>
  <si>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</si>
  <si>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</si>
  <si>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</si>
  <si>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</si>
  <si>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</si>
  <si>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</si>
  <si>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</si>
  <si>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</si>
  <si>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</si>
  <si>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</si>
  <si>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</si>
  <si>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</si>
  <si>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</si>
  <si>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</si>
  <si>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</si>
  <si>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</si>
  <si>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</si>
  <si>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</si>
  <si>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</si>
  <si>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</si>
  <si>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</si>
  <si>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</si>
  <si>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</si>
  <si>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</si>
  <si>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</si>
  <si>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</si>
  <si>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</si>
  <si>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</si>
  <si>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</si>
  <si>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</si>
  <si>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</si>
  <si>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</si>
  <si>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</si>
  <si>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</si>
  <si>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</si>
  <si>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</si>
  <si>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</si>
  <si>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</si>
  <si>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</si>
  <si>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</si>
  <si>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</si>
  <si>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</si>
  <si>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</si>
  <si>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</si>
  <si>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</si>
  <si>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</si>
  <si>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</si>
  <si>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</si>
  <si>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</si>
  <si>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</si>
  <si>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</si>
  <si>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</si>
  <si>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</si>
  <si>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</si>
  <si>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</si>
  <si>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</si>
  <si>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</si>
  <si>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</si>
  <si>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</si>
  <si>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</si>
  <si>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</si>
  <si>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</si>
  <si>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</si>
  <si>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</si>
  <si>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</si>
  <si>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</si>
  <si>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</si>
  <si>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</si>
  <si>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</si>
  <si>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</si>
  <si>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</si>
  <si>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</si>
  <si>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</si>
  <si>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</si>
  <si>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</si>
  <si>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</si>
  <si>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</si>
  <si>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</si>
  <si>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</si>
  <si>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</si>
  <si>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</si>
  <si>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</si>
  <si>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</si>
  <si>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</si>
  <si>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</si>
  <si>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</si>
  <si>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</si>
  <si>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</si>
  <si>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</si>
  <si>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</si>
  <si>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</si>
  <si>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</si>
  <si>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</si>
  <si>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</si>
  <si>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</si>
  <si>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</si>
  <si>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</si>
  <si>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</si>
  <si>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</si>
  <si>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</si>
  <si>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</si>
  <si>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</si>
  <si>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</si>
  <si>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</si>
  <si>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</si>
  <si>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</si>
  <si>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</si>
  <si>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</si>
  <si>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</si>
  <si>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</si>
  <si>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</si>
  <si>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</si>
  <si>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</si>
  <si>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</si>
  <si>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</si>
  <si>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</si>
  <si>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</si>
  <si>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</si>
  <si>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</si>
  <si>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</si>
  <si>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</si>
  <si>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</si>
  <si>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</si>
  <si>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</si>
  <si>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</si>
  <si>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</si>
  <si>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</si>
  <si>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</si>
  <si>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</si>
  <si>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</si>
  <si>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</si>
  <si>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</si>
  <si>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</si>
  <si>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</si>
  <si>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</si>
  <si>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</si>
  <si>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</si>
  <si>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</si>
  <si>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</si>
  <si>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</si>
  <si>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</si>
  <si>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</si>
  <si>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</si>
  <si>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</si>
  <si>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</si>
  <si>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</si>
  <si>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</si>
  <si>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</si>
  <si>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</si>
  <si>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</si>
  <si>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</si>
  <si>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</si>
  <si>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</si>
  <si>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</si>
  <si>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</si>
  <si>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</si>
  <si>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</si>
  <si>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</si>
  <si>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</si>
  <si>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</si>
  <si>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</si>
  <si>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</si>
  <si>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</si>
  <si>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</si>
  <si>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</si>
  <si>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</si>
  <si>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</si>
  <si>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</si>
  <si>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</si>
  <si>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</si>
  <si>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</si>
  <si>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</si>
  <si>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</si>
  <si>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</si>
  <si>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</si>
  <si>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</si>
  <si>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</si>
  <si>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</si>
  <si>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</si>
  <si>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</si>
  <si>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</si>
  <si>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</si>
  <si>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</si>
  <si>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</si>
  <si>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</si>
  <si>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</si>
  <si>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</si>
  <si>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</si>
  <si>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</si>
  <si>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</si>
  <si>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</si>
  <si>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</si>
  <si>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</si>
  <si>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</si>
  <si>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</si>
  <si>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</si>
  <si>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</si>
  <si>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</si>
  <si>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</si>
  <si>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</si>
  <si>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</si>
  <si>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</si>
  <si>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</si>
  <si>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</si>
  <si>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</si>
  <si>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</si>
  <si>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</si>
  <si>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</si>
  <si>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</si>
  <si>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</si>
  <si>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</si>
  <si>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</si>
  <si>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</si>
  <si>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</si>
  <si>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</si>
  <si>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</si>
  <si>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</si>
  <si>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</si>
  <si>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</si>
  <si>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</si>
  <si>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</si>
  <si>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</si>
  <si>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</si>
  <si>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</si>
  <si>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</si>
  <si>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</si>
  <si>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</si>
  <si>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</si>
  <si>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</si>
  <si>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</si>
  <si>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</si>
  <si>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</si>
  <si>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</si>
  <si>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</si>
  <si>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</si>
  <si>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</si>
  <si>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</si>
  <si>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</si>
  <si>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</si>
  <si>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</si>
  <si>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</si>
  <si>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</si>
  <si>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</si>
  <si>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</si>
  <si>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</si>
  <si>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</si>
  <si>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</si>
  <si>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</si>
  <si>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</si>
  <si>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</si>
  <si>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</si>
  <si>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</si>
  <si>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</si>
  <si>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</si>
  <si>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</si>
  <si>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</si>
  <si>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</si>
  <si>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</si>
  <si>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</si>
  <si>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</si>
  <si>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</si>
  <si>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</si>
  <si>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</si>
  <si>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</si>
  <si>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</si>
  <si>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</si>
  <si>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</si>
  <si>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</si>
  <si>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</si>
  <si>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</si>
  <si>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</si>
  <si>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</si>
  <si>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</si>
  <si>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</si>
  <si>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</si>
  <si>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</si>
  <si>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</si>
  <si>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</si>
  <si>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</si>
  <si>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</si>
  <si>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</si>
  <si>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</si>
  <si>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</si>
  <si>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</si>
  <si>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</si>
  <si>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</si>
  <si>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</si>
  <si>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</si>
  <si>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</si>
  <si>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</si>
  <si>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</si>
  <si>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</si>
  <si>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</si>
  <si>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</si>
  <si>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</si>
  <si>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</si>
  <si>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</si>
  <si>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</si>
  <si>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</si>
  <si>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</si>
  <si>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</si>
  <si>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</si>
  <si>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</si>
  <si>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</si>
  <si>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</si>
  <si>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</si>
  <si>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</si>
  <si>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</si>
  <si>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</si>
  <si>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</si>
  <si>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</si>
  <si>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</si>
  <si>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</si>
  <si>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</si>
  <si>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</si>
  <si>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</si>
  <si>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</si>
  <si>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</si>
  <si>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</si>
  <si>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</si>
  <si>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</si>
  <si>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</si>
  <si>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</si>
  <si>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</si>
  <si>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</si>
  <si>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</si>
  <si>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</si>
  <si>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</si>
  <si>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</si>
  <si>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</si>
  <si>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</si>
  <si>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</si>
  <si>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</si>
  <si>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</si>
  <si>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</si>
  <si>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</si>
  <si>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</si>
  <si>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</si>
  <si>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</si>
  <si>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</si>
  <si>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</si>
  <si>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</si>
  <si>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</si>
  <si>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</si>
  <si>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</si>
  <si>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</si>
  <si>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</si>
  <si>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</si>
  <si>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</si>
  <si>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</si>
  <si>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</si>
  <si>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</si>
  <si>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</si>
  <si>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</si>
  <si>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</si>
  <si>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</si>
  <si>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</si>
  <si>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</si>
  <si>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</si>
  <si>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</si>
  <si>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</si>
  <si>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</si>
  <si>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</si>
  <si>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</si>
  <si>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</si>
  <si>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</si>
  <si>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</si>
  <si>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</si>
  <si>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</si>
  <si>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</si>
  <si>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</si>
  <si>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</si>
  <si>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</si>
  <si>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</si>
  <si>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</si>
  <si>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</si>
  <si>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</si>
  <si>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</si>
  <si>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</si>
  <si>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</si>
  <si>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</si>
  <si>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</si>
  <si>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</si>
  <si>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</si>
  <si>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</si>
  <si>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</si>
  <si>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</si>
  <si>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</si>
  <si>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</si>
  <si>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</si>
  <si>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</si>
  <si>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</si>
  <si>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</si>
  <si>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</si>
  <si>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</si>
  <si>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</si>
  <si>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</si>
  <si>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</si>
  <si>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</si>
  <si>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</si>
  <si>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</si>
  <si>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</si>
  <si>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</si>
  <si>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</si>
  <si>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</si>
  <si>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</si>
  <si>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</si>
  <si>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</si>
  <si>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</si>
  <si>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</si>
  <si>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</si>
  <si>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</si>
  <si>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</si>
  <si>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</si>
  <si>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</si>
  <si>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</si>
  <si>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</si>
  <si>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</si>
  <si>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</si>
  <si>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</si>
  <si>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</si>
  <si>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</si>
  <si>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</si>
  <si>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</si>
  <si>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</si>
  <si>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</si>
  <si>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</si>
  <si>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</si>
  <si>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</si>
  <si>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</si>
  <si>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</si>
  <si>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</si>
  <si>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</si>
  <si>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</si>
  <si>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</si>
  <si>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</si>
  <si>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</si>
  <si>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</si>
  <si>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</si>
  <si>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</si>
  <si>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</si>
  <si>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</si>
  <si>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</si>
  <si>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</si>
  <si>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</si>
  <si>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</si>
  <si>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</si>
  <si>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</si>
  <si>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</si>
  <si>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</si>
  <si>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</si>
  <si>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</si>
  <si>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</si>
  <si>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</si>
  <si>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</si>
  <si>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</si>
  <si>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</si>
  <si>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</si>
  <si>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</si>
  <si>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</si>
  <si>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</si>
  <si>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</si>
  <si>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</si>
  <si>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</si>
  <si>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</si>
  <si>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</si>
  <si>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</si>
  <si>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</si>
  <si>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</si>
  <si>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</si>
  <si>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</si>
  <si>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</si>
  <si>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</si>
  <si>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</si>
  <si>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</si>
  <si>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</si>
  <si>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</si>
  <si>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</si>
  <si>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</si>
  <si>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</si>
  <si>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</si>
  <si>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</si>
  <si>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</si>
  <si>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</si>
  <si>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</si>
  <si>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</si>
  <si>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</si>
  <si>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</si>
  <si>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</si>
  <si>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</si>
  <si>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</si>
  <si>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</si>
  <si>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</si>
  <si>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</si>
  <si>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</si>
  <si>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</si>
  <si>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</si>
  <si>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</si>
  <si>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</si>
  <si>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</si>
  <si>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</si>
  <si>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</si>
  <si>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</si>
  <si>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</si>
  <si>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</si>
  <si>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</si>
  <si>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</si>
  <si>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</si>
  <si>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</si>
  <si>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</si>
  <si>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</si>
  <si>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</si>
  <si>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</si>
  <si>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</si>
  <si>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</si>
  <si>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</si>
  <si>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</si>
  <si>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</si>
  <si>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</si>
  <si>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</si>
  <si>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</si>
  <si>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</si>
  <si>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</si>
  <si>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</si>
  <si>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</si>
  <si>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</si>
  <si>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</si>
  <si>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</si>
  <si>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</si>
  <si>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</si>
  <si>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</si>
  <si>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</si>
  <si>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</si>
  <si>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</si>
  <si>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</si>
  <si>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</si>
  <si>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</si>
  <si>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</si>
  <si>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</si>
  <si>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</si>
  <si>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</si>
  <si>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</si>
  <si>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</si>
  <si>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</si>
  <si>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</si>
  <si>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</si>
  <si>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</si>
  <si>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</si>
  <si>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</si>
  <si>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</si>
  <si>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</si>
  <si>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</si>
  <si>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</si>
  <si>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</si>
  <si>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</si>
  <si>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</si>
  <si>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</si>
  <si>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</si>
  <si>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</si>
  <si>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</si>
  <si>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</si>
  <si>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</si>
  <si>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</si>
  <si>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</si>
  <si>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</si>
  <si>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</si>
  <si>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</si>
  <si>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</si>
  <si>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</si>
  <si>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</si>
  <si>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</si>
  <si>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</si>
  <si>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</si>
  <si>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</si>
  <si>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</si>
  <si>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</si>
  <si>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</si>
  <si>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</si>
  <si>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</si>
  <si>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</si>
  <si>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</si>
  <si>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</si>
  <si>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</si>
  <si>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</si>
  <si>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</si>
  <si>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</si>
  <si>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</si>
  <si>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</si>
  <si>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</si>
  <si>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</si>
  <si>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</si>
  <si>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</si>
  <si>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</si>
  <si>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</si>
  <si>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</si>
  <si>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</si>
  <si>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</si>
  <si>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</si>
  <si>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</si>
  <si>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</si>
  <si>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</si>
  <si>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</si>
  <si>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</si>
  <si>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</si>
  <si>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</si>
  <si>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</si>
  <si>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</si>
  <si>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</si>
  <si>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</si>
  <si>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</si>
  <si>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</si>
  <si>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</si>
  <si>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</si>
  <si>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</si>
  <si>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</si>
  <si>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</si>
  <si>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</si>
  <si>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</si>
  <si>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</si>
  <si>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</si>
  <si>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</si>
  <si>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</si>
  <si>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</si>
  <si>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</si>
  <si>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</si>
  <si>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</si>
  <si>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</si>
  <si>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</si>
  <si>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</si>
  <si>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</si>
  <si>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</si>
  <si>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</si>
  <si>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</si>
  <si>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</si>
  <si>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</si>
  <si>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</si>
  <si>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</si>
  <si>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</si>
  <si>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</si>
  <si>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</si>
  <si>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</si>
  <si>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</si>
  <si>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</si>
  <si>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</si>
  <si>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</si>
  <si>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</si>
  <si>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</si>
  <si>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</si>
  <si>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</si>
  <si>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</si>
  <si>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</si>
  <si>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</si>
  <si>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</si>
  <si>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</si>
  <si>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</si>
  <si>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</si>
  <si>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</si>
  <si>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</si>
  <si>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</si>
  <si>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</si>
  <si>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</si>
  <si>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</si>
  <si>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</si>
  <si>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</si>
  <si>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</si>
  <si>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</si>
  <si>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</si>
  <si>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</si>
  <si>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</si>
  <si>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</si>
  <si>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</si>
  <si>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</si>
  <si>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</si>
  <si>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</si>
  <si>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</si>
  <si>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</si>
  <si>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</si>
  <si>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</si>
  <si>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</si>
  <si>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</si>
  <si>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</si>
  <si>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</si>
  <si>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</si>
  <si>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</si>
  <si>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</si>
  <si>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</si>
  <si>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</si>
  <si>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</si>
  <si>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</si>
  <si>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</si>
  <si>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</si>
  <si>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</si>
  <si>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</si>
  <si>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</si>
  <si>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</si>
  <si>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</si>
  <si>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</si>
  <si>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</si>
  <si>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</si>
  <si>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</si>
  <si>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</si>
  <si>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</si>
  <si>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</si>
  <si>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</si>
  <si>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</si>
  <si>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</si>
  <si>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</si>
  <si>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</si>
  <si>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</si>
  <si>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</si>
  <si>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</si>
  <si>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</si>
  <si>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</si>
  <si>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</si>
  <si>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</si>
  <si>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</si>
  <si>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</si>
  <si>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</si>
  <si>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</si>
  <si>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</si>
  <si>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</si>
  <si>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</si>
  <si>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</si>
  <si>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</si>
  <si>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</si>
  <si>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</si>
  <si>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</si>
  <si>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</si>
  <si>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</si>
  <si>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</si>
  <si>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</si>
  <si>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</si>
  <si>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</si>
  <si>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</si>
  <si>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</si>
  <si>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</si>
  <si>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</si>
  <si>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</si>
  <si>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</si>
  <si>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</si>
  <si>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</si>
  <si>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</si>
  <si>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</si>
  <si>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</si>
  <si>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</si>
  <si>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</si>
  <si>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</si>
  <si>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</si>
  <si>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</si>
  <si>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</si>
  <si>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</si>
  <si>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</si>
  <si>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</si>
  <si>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</si>
  <si>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</si>
  <si>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</si>
  <si>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</si>
  <si>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</si>
  <si>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</si>
  <si>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</si>
  <si>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</si>
  <si>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</si>
  <si>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</si>
  <si>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</si>
  <si>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</si>
  <si>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</si>
  <si>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</si>
  <si>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</si>
  <si>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</si>
  <si>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</si>
  <si>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</si>
  <si>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</si>
  <si>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</si>
  <si>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</si>
  <si>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</si>
  <si>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</si>
  <si>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</si>
  <si>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</si>
  <si>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</si>
  <si>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</si>
  <si>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</si>
  <si>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</si>
  <si>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</si>
  <si>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</si>
  <si>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</si>
  <si>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</si>
  <si>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</si>
  <si>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</si>
  <si>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</si>
  <si>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</si>
  <si>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</si>
  <si>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</si>
  <si>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</si>
  <si>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</si>
  <si>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</si>
  <si>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</si>
  <si>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</si>
  <si>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</si>
  <si>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</si>
  <si>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</si>
  <si>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</si>
  <si>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</si>
  <si>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</si>
  <si>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</si>
  <si>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</si>
  <si>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</si>
  <si>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</si>
  <si>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</si>
  <si>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</si>
  <si>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</si>
  <si>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</si>
  <si>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</si>
  <si>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</si>
  <si>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</si>
  <si>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</si>
  <si>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</si>
  <si>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</si>
  <si>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</si>
  <si>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</si>
  <si>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</si>
  <si>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</si>
  <si>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</si>
  <si>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</si>
  <si>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</si>
  <si>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</si>
  <si>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</si>
  <si>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</si>
  <si>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</si>
  <si>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</si>
  <si>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</si>
  <si>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</si>
  <si>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</si>
  <si>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</si>
  <si>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</si>
  <si>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</si>
  <si>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</si>
  <si>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</si>
  <si>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</si>
  <si>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</si>
  <si>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</si>
  <si>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</si>
  <si>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</si>
  <si>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</si>
  <si>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</si>
  <si>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</si>
  <si>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</si>
  <si>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</si>
  <si>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</si>
  <si>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</si>
  <si>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</si>
  <si>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</si>
  <si>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</si>
  <si>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</si>
  <si>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</si>
  <si>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</si>
  <si>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</si>
  <si>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</si>
  <si>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</si>
  <si>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</si>
  <si>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</si>
  <si>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</si>
  <si>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</si>
  <si>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</si>
  <si>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</si>
  <si>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</si>
  <si>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</si>
  <si>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</si>
  <si>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</si>
  <si>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</si>
  <si>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</si>
  <si>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</si>
  <si>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</si>
  <si>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</si>
  <si>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</si>
  <si>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</si>
  <si>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</si>
  <si>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</si>
  <si>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</si>
  <si>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</si>
  <si>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</si>
  <si>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</si>
  <si>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</si>
  <si>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</si>
  <si>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</si>
  <si>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</si>
  <si>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</si>
  <si>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</si>
  <si>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</si>
  <si>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</si>
  <si>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</si>
  <si>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</si>
  <si>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</si>
  <si>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</si>
  <si>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</si>
  <si>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</si>
  <si>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</si>
  <si>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</si>
  <si>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</si>
  <si>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</si>
  <si>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</si>
  <si>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</si>
  <si>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</si>
  <si>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</si>
  <si>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</si>
  <si>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</si>
  <si>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</si>
  <si>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</si>
  <si>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</si>
  <si>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</si>
  <si>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</si>
  <si>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</si>
  <si>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</si>
  <si>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</si>
  <si>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</si>
  <si>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</si>
  <si>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</si>
  <si>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</si>
  <si>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</si>
  <si>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</si>
  <si>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</si>
  <si>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</si>
  <si>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</si>
  <si>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</si>
  <si>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</si>
  <si>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</si>
  <si>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</si>
  <si>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</si>
  <si>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</si>
  <si>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</si>
  <si>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</si>
  <si>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</si>
  <si>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</si>
  <si>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</si>
  <si>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</si>
  <si>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</si>
  <si>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</si>
  <si>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</si>
  <si>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</si>
  <si>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</si>
  <si>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</si>
  <si>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</si>
  <si>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</si>
  <si>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</si>
  <si>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</si>
  <si>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</si>
  <si>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</si>
  <si>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</si>
  <si>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</si>
  <si>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</si>
  <si>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</si>
  <si>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</si>
  <si>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</si>
  <si>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</si>
  <si>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</si>
  <si>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</si>
  <si>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</si>
  <si>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</si>
  <si>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</si>
  <si>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</si>
  <si>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</si>
  <si>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</si>
  <si>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</si>
  <si>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</si>
  <si>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</si>
  <si>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</si>
  <si>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</si>
  <si>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</si>
  <si>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</si>
  <si>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</si>
  <si>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</si>
  <si>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</si>
  <si>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</si>
  <si>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</si>
  <si>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</si>
  <si>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</si>
  <si>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</si>
  <si>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</si>
  <si>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</si>
  <si>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</si>
  <si>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</si>
  <si>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</si>
  <si>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</si>
  <si>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</si>
  <si>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</si>
  <si>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</si>
  <si>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</si>
  <si>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</si>
  <si>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</si>
  <si>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</si>
  <si>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</si>
  <si>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</si>
  <si>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</si>
  <si>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</si>
  <si>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</si>
  <si>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</si>
  <si>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</si>
  <si>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</si>
  <si>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</si>
  <si>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</si>
  <si>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</si>
  <si>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</si>
  <si>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</si>
  <si>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</si>
  <si>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</si>
  <si>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</si>
  <si>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</si>
  <si>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</si>
  <si>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</si>
  <si>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</si>
  <si>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</si>
  <si>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</si>
  <si>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</si>
  <si>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</si>
  <si>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</si>
  <si>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</si>
  <si>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</si>
  <si>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</si>
  <si>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</si>
  <si>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</si>
  <si>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</si>
  <si>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</si>
  <si>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</si>
  <si>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</si>
  <si>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</si>
  <si>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</si>
  <si>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</si>
  <si>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</si>
  <si>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</si>
  <si>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</si>
  <si>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</si>
  <si>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</si>
  <si>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</si>
  <si>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</si>
  <si>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</si>
  <si>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</si>
  <si>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</si>
  <si>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</si>
  <si>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</si>
  <si>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</si>
  <si>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</si>
  <si>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</si>
  <si>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</si>
  <si>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</si>
  <si>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</si>
  <si>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</si>
  <si>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</si>
  <si>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</si>
  <si>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</si>
  <si>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</si>
  <si>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</si>
  <si>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</si>
  <si>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</si>
  <si>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</si>
  <si>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</si>
  <si>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</si>
  <si>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</si>
  <si>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</si>
  <si>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</si>
  <si>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</si>
  <si>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</si>
  <si>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</si>
  <si>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</si>
  <si>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</si>
  <si>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</si>
  <si>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</si>
  <si>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</si>
  <si>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</si>
  <si>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</si>
  <si>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</si>
  <si>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</si>
  <si>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</si>
  <si>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</si>
  <si>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</si>
  <si>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</si>
  <si>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</si>
  <si>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</si>
  <si>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</si>
  <si>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</si>
  <si>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</si>
  <si>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</si>
  <si>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</si>
  <si>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</si>
  <si>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</si>
  <si>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</si>
  <si>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</si>
  <si>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</si>
  <si>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</si>
  <si>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</si>
  <si>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</si>
  <si>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</si>
  <si>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</si>
  <si>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</si>
  <si>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</si>
  <si>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</si>
  <si>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</si>
  <si>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</si>
  <si>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</si>
  <si>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</si>
  <si>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</si>
  <si>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</si>
  <si>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</si>
  <si>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</si>
  <si>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</si>
  <si>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</si>
  <si>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</si>
  <si>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</si>
  <si>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</si>
  <si>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</si>
  <si>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</si>
  <si>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</si>
  <si>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</si>
  <si>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</si>
  <si>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</si>
  <si>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</si>
  <si>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</si>
  <si>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</si>
  <si>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</si>
  <si>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</si>
  <si>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</si>
  <si>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</si>
  <si>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</si>
  <si>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</si>
  <si>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</si>
  <si>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</si>
  <si>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</si>
  <si>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</si>
  <si>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</si>
  <si>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</si>
  <si>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</si>
  <si>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</si>
  <si>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</si>
  <si>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</si>
  <si>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</si>
  <si>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</si>
  <si>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</si>
  <si>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</si>
  <si>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</si>
  <si>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</si>
  <si>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</si>
  <si>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</si>
  <si>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</si>
  <si>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</si>
  <si>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</si>
  <si>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</si>
  <si>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</si>
  <si>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</si>
  <si>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</si>
  <si>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</si>
  <si>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</si>
  <si>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</si>
  <si>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</si>
  <si>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</si>
  <si>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</si>
  <si>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</si>
  <si>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</si>
  <si>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</si>
  <si>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</si>
  <si>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</si>
  <si>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</si>
  <si>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</si>
  <si>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</si>
  <si>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</si>
  <si>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</si>
  <si>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</si>
  <si>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</si>
  <si>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</si>
  <si>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</si>
  <si>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</si>
  <si>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</si>
  <si>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</si>
  <si>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</si>
  <si>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</si>
  <si>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</si>
  <si>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</si>
  <si>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</si>
  <si>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</si>
  <si>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</si>
  <si>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</si>
  <si>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</si>
  <si>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</si>
  <si>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</si>
  <si>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</si>
  <si>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</si>
  <si>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</si>
  <si>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</si>
  <si>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</si>
  <si>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</si>
  <si>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</si>
  <si>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</si>
  <si>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</si>
  <si>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</si>
  <si>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</si>
  <si>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</si>
  <si>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</si>
  <si>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</si>
  <si>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</si>
  <si>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</si>
  <si>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</si>
  <si>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</si>
  <si>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</si>
  <si>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</si>
  <si>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</si>
  <si>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</si>
  <si>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</si>
  <si>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</si>
  <si>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</si>
  <si>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</si>
  <si>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</si>
  <si>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</si>
  <si>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</si>
  <si>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</si>
  <si>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</si>
  <si>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</si>
  <si>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</si>
  <si>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</si>
  <si>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</si>
  <si>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</si>
  <si>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</si>
  <si>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</si>
  <si>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</si>
  <si>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</si>
  <si>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</si>
  <si>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</si>
  <si>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</si>
  <si>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</si>
  <si>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</si>
  <si>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</si>
  <si>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</si>
  <si>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</si>
  <si>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</si>
  <si>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</si>
  <si>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</si>
  <si>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</si>
  <si>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</si>
  <si>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</si>
  <si>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</si>
  <si>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</si>
  <si>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</si>
  <si>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</si>
  <si>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</si>
  <si>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</si>
  <si>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</si>
  <si>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</si>
  <si>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</si>
  <si>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</si>
  <si>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</si>
  <si>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</si>
  <si>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</si>
  <si>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</si>
  <si>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</si>
  <si>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</si>
  <si>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</si>
  <si>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</si>
  <si>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</si>
  <si>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</si>
  <si>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</si>
  <si>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</si>
  <si>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</si>
  <si>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</si>
  <si>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</si>
  <si>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</si>
  <si>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</si>
  <si>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</si>
  <si>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</si>
  <si>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</si>
  <si>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</si>
  <si>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</si>
  <si>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</si>
  <si>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</si>
  <si>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</si>
  <si>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</si>
  <si>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</si>
  <si>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</si>
  <si>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</si>
  <si>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</si>
  <si>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</si>
  <si>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</si>
  <si>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</si>
  <si>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</si>
  <si>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</si>
  <si>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</si>
  <si>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</si>
  <si>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</si>
  <si>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</si>
  <si>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</si>
  <si>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</si>
  <si>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</si>
  <si>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</si>
  <si>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</si>
  <si>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</si>
  <si>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</si>
  <si>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</si>
  <si>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</si>
  <si>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</si>
  <si>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</si>
  <si>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</si>
  <si>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</si>
  <si>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</si>
  <si>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</si>
  <si>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</si>
  <si>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</si>
  <si>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</si>
  <si>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</si>
  <si>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</si>
  <si>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</si>
  <si>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</si>
  <si>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</si>
  <si>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</si>
  <si>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</si>
  <si>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</si>
  <si>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</si>
  <si>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</si>
  <si>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</si>
  <si>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</si>
  <si>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</si>
  <si>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</si>
  <si>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</si>
  <si>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</si>
  <si>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</si>
  <si>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</si>
  <si>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</si>
  <si>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</si>
  <si>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</si>
  <si>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</si>
  <si>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</si>
  <si>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</si>
  <si>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</si>
  <si>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</si>
  <si>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</si>
  <si>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</si>
  <si>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</si>
  <si>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</si>
  <si>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</si>
  <si>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</si>
  <si>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</si>
  <si>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</si>
  <si>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</si>
  <si>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</si>
  <si>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</si>
  <si>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</si>
  <si>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</si>
  <si>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</si>
  <si>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</si>
  <si>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</si>
  <si>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</si>
  <si>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</si>
  <si>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</si>
  <si>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</si>
  <si>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</si>
  <si>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</si>
  <si>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</si>
  <si>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</si>
  <si>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</si>
  <si>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</si>
  <si>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</si>
  <si>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</si>
  <si>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</si>
  <si>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</si>
  <si>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</si>
  <si>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</si>
  <si>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</si>
  <si>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</si>
  <si>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</si>
  <si>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</si>
  <si>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</si>
  <si>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</si>
  <si>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</si>
  <si>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</si>
  <si>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</si>
  <si>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</si>
  <si>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</si>
  <si>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</si>
  <si>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</si>
  <si>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</si>
  <si>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</si>
  <si>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</si>
  <si>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</si>
  <si>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</si>
  <si>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</si>
  <si>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</si>
  <si>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</si>
  <si>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</si>
  <si>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</si>
  <si>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</si>
  <si>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</si>
  <si>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</si>
  <si>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</si>
  <si>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</si>
  <si>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</si>
  <si>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</si>
  <si>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</si>
  <si>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</si>
  <si>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</si>
  <si>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</si>
  <si>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</si>
  <si>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</si>
  <si>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</si>
  <si>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</si>
  <si>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</si>
  <si>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</si>
  <si>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</si>
  <si>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</si>
  <si>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</si>
  <si>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</si>
  <si>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</si>
  <si>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</si>
  <si>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</si>
  <si>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</si>
  <si>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</si>
  <si>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</si>
  <si>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</si>
  <si>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</si>
  <si>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</si>
  <si>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</si>
  <si>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</si>
  <si>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</si>
  <si>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</si>
  <si>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</si>
  <si>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</si>
  <si>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</si>
  <si>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</si>
  <si>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</si>
  <si>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</si>
  <si>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</si>
  <si>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</si>
  <si>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</si>
  <si>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</si>
  <si>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</si>
  <si>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</si>
  <si>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</si>
  <si>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</si>
  <si>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</si>
  <si>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</si>
  <si>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</si>
  <si>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</si>
  <si>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</si>
  <si>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</si>
  <si>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</si>
  <si>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</si>
  <si>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</si>
  <si>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</si>
  <si>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</si>
  <si>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</si>
  <si>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</si>
  <si>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</si>
  <si>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</si>
  <si>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</si>
  <si>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</si>
  <si>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</si>
  <si>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</si>
  <si>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</si>
  <si>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</si>
  <si>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</si>
  <si>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</si>
  <si>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</si>
  <si>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</si>
  <si>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</si>
  <si>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</si>
  <si>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</si>
  <si>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</si>
  <si>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</si>
  <si>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</si>
  <si>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</si>
  <si>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</si>
  <si>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</si>
  <si>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</si>
  <si>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</si>
  <si>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</si>
  <si>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</si>
  <si>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</si>
  <si>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</si>
  <si>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</si>
  <si>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</si>
  <si>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</si>
  <si>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</si>
  <si>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</si>
  <si>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</si>
  <si>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</si>
  <si>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</si>
  <si>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</si>
  <si>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</si>
  <si>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</si>
  <si>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</si>
  <si>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</si>
  <si>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</si>
  <si>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</si>
  <si>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</si>
  <si>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</si>
  <si>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</si>
  <si>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</si>
  <si>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</si>
  <si>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</si>
  <si>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</si>
  <si>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</si>
  <si>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</si>
  <si>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</si>
  <si>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</si>
  <si>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</si>
  <si>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</si>
  <si>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</si>
  <si>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</si>
  <si>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</si>
  <si>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</si>
  <si>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</si>
  <si>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</si>
  <si>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</si>
  <si>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</si>
  <si>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</si>
  <si>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</si>
  <si>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</si>
  <si>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</si>
  <si>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</si>
  <si>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</si>
  <si>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</si>
  <si>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</si>
  <si>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</si>
  <si>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</si>
  <si>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</si>
  <si>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</si>
  <si>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</si>
  <si>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</si>
  <si>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</si>
  <si>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</si>
  <si>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</si>
  <si>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</si>
  <si>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</si>
  <si>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</si>
  <si>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</si>
  <si>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</si>
  <si>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</si>
  <si>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</si>
  <si>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</si>
  <si>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</si>
  <si>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</si>
  <si>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</si>
  <si>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</si>
  <si>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</si>
  <si>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</si>
  <si>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</si>
  <si>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</si>
  <si>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</si>
  <si>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</si>
  <si>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</si>
  <si>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</si>
  <si>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</si>
  <si>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</si>
  <si>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</si>
  <si>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</si>
  <si>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</si>
  <si>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</si>
  <si>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</si>
  <si>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</si>
  <si>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</si>
  <si>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</si>
  <si>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</si>
  <si>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</si>
  <si>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</si>
  <si>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</si>
  <si>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</si>
  <si>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</si>
  <si>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</si>
  <si>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</si>
  <si>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</si>
  <si>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</si>
  <si>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</si>
  <si>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</si>
  <si>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</si>
  <si>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</si>
  <si>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</si>
  <si>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</si>
  <si>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</si>
  <si>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</si>
  <si>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</si>
  <si>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</si>
  <si>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</si>
  <si>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</si>
  <si>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</si>
  <si>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</si>
  <si>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</si>
  <si>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</si>
  <si>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</si>
  <si>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</si>
  <si>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</si>
  <si>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</si>
  <si>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</si>
  <si>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</si>
  <si>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</si>
  <si>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</si>
  <si>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</si>
  <si>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</si>
  <si>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</si>
  <si>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</si>
  <si>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</si>
  <si>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</si>
  <si>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</si>
  <si>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</si>
  <si>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</si>
  <si>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</si>
  <si>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</si>
  <si>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</si>
  <si>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</si>
  <si>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</si>
  <si>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</si>
  <si>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</si>
  <si>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</si>
  <si>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</si>
  <si>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</si>
  <si>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</si>
  <si>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</si>
  <si>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</si>
  <si>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</si>
  <si>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</si>
  <si>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</si>
  <si>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</si>
  <si>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</si>
  <si>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</si>
  <si>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</si>
  <si>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</si>
  <si>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</si>
  <si>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</si>
  <si>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</si>
  <si>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</si>
  <si>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</si>
  <si>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</si>
  <si>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</si>
  <si>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</si>
  <si>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</si>
  <si>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</si>
  <si>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</si>
  <si>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</si>
  <si>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</si>
  <si>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</si>
  <si>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</si>
  <si>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</si>
  <si>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</si>
  <si>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</si>
  <si>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</si>
  <si>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</si>
  <si>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</si>
  <si>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</si>
  <si>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</si>
  <si>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</si>
  <si>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</si>
  <si>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</si>
  <si>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</si>
  <si>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</si>
  <si>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</si>
  <si>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</si>
  <si>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</si>
  <si>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</si>
  <si>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</si>
  <si>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</si>
  <si>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</si>
  <si>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</si>
  <si>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</si>
  <si>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</si>
  <si>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</si>
  <si>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</si>
  <si>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</si>
  <si>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</si>
  <si>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</si>
  <si>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</si>
  <si>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</si>
  <si>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</si>
  <si>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</si>
  <si>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</si>
  <si>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</si>
  <si>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</si>
  <si>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</si>
  <si>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</si>
  <si>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</si>
  <si>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</si>
  <si>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</si>
  <si>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</si>
  <si>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</si>
  <si>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</si>
  <si>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</si>
  <si>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</si>
  <si>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</si>
  <si>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</si>
  <si>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</si>
  <si>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</si>
  <si>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</si>
  <si>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</si>
  <si>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</si>
  <si>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</si>
  <si>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</si>
  <si>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</si>
  <si>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</si>
  <si>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</si>
  <si>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</si>
  <si>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</si>
  <si>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</si>
  <si>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</si>
  <si>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</si>
  <si>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</si>
  <si>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</si>
  <si>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</si>
  <si>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</si>
  <si>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</si>
  <si>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</si>
  <si>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</si>
  <si>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</si>
  <si>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</si>
  <si>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</si>
  <si>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</si>
  <si>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</si>
  <si>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</si>
  <si>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</si>
  <si>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</si>
  <si>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</si>
  <si>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</si>
  <si>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</si>
  <si>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</si>
  <si>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</si>
  <si>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</si>
  <si>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</si>
  <si>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</si>
  <si>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</si>
  <si>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</si>
  <si>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</si>
  <si>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</si>
  <si>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</si>
  <si>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</si>
  <si>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</si>
  <si>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</si>
  <si>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</si>
  <si>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</si>
  <si>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</si>
  <si>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</si>
  <si>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</si>
  <si>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</si>
  <si>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</si>
  <si>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</si>
  <si>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</si>
  <si>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</si>
  <si>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</si>
  <si>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</si>
  <si>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</si>
  <si>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</si>
  <si>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</si>
  <si>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</si>
  <si>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</si>
  <si>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</si>
  <si>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</si>
  <si>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</si>
  <si>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</si>
  <si>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</si>
  <si>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</si>
  <si>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</si>
  <si>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</si>
  <si>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</si>
  <si>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</si>
  <si>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</si>
  <si>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</si>
  <si>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</si>
  <si>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</si>
  <si>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</si>
  <si>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</si>
  <si>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</si>
  <si>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</si>
  <si>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</si>
  <si>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</si>
  <si>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</si>
  <si>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</si>
  <si>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</si>
  <si>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</si>
  <si>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</si>
  <si>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</si>
  <si>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</si>
  <si>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</si>
  <si>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</si>
  <si>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</si>
  <si>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</si>
  <si>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</si>
  <si>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</si>
  <si>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</si>
  <si>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</si>
  <si>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</si>
  <si>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</si>
  <si>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</si>
  <si>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</si>
  <si>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</si>
  <si>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</si>
  <si>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</si>
  <si>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</si>
  <si>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</si>
  <si>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</si>
  <si>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</si>
  <si>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</si>
  <si>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</si>
  <si>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</si>
  <si>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</si>
  <si>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</si>
  <si>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</si>
  <si>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</si>
  <si>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</si>
  <si>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</si>
  <si>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</si>
  <si>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</si>
  <si>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</si>
  <si>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</si>
  <si>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</si>
  <si>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</si>
  <si>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</si>
  <si>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</si>
  <si>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</si>
  <si>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</si>
  <si>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</si>
  <si>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</si>
  <si>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</si>
  <si>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</si>
  <si>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</si>
  <si>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</si>
  <si>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</si>
  <si>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</si>
  <si>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</si>
  <si>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</si>
  <si>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</si>
  <si>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</si>
  <si>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</si>
  <si>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</si>
  <si>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</si>
  <si>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</si>
  <si>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</si>
  <si>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</si>
  <si>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</si>
  <si>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</si>
  <si>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</si>
  <si>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</si>
  <si>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</si>
  <si>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</si>
  <si>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</si>
  <si>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</si>
  <si>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</si>
  <si>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</si>
  <si>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</si>
  <si>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</si>
  <si>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</si>
  <si>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</si>
  <si>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</si>
  <si>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</si>
  <si>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</si>
  <si>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</si>
  <si>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</si>
  <si>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</si>
  <si>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</si>
  <si>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</si>
  <si>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</si>
  <si>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</si>
  <si>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</si>
  <si>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</si>
  <si>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</si>
  <si>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</si>
  <si>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</si>
  <si>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</si>
  <si>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</si>
  <si>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</si>
  <si>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</si>
  <si>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</si>
  <si>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</si>
  <si>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</si>
  <si>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</si>
  <si>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</si>
  <si>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</si>
  <si>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</si>
  <si>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</si>
  <si>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</si>
  <si>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</si>
  <si>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</si>
  <si>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</si>
  <si>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</si>
  <si>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</si>
  <si>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</si>
  <si>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</si>
  <si>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</si>
  <si>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</si>
  <si>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</si>
  <si>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</si>
  <si>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</si>
  <si>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</si>
  <si>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</si>
  <si>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</si>
  <si>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</si>
  <si>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</si>
  <si>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</si>
  <si>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</si>
  <si>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</si>
  <si>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</si>
  <si>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</si>
  <si>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</si>
  <si>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</si>
  <si>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</si>
  <si>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</si>
  <si>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</si>
  <si>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</si>
  <si>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</si>
  <si>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</si>
  <si>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</si>
  <si>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</si>
  <si>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</si>
  <si>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</si>
  <si>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</si>
  <si>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</si>
  <si>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</si>
  <si>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</si>
  <si>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</si>
  <si>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</si>
  <si>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</si>
  <si>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</si>
  <si>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</si>
  <si>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</si>
  <si>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</si>
  <si>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</si>
  <si>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</si>
  <si>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</si>
  <si>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</si>
  <si>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</si>
  <si>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</si>
  <si>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</si>
  <si>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</si>
  <si>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</si>
  <si>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</si>
  <si>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</si>
  <si>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</si>
  <si>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</si>
  <si>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</si>
  <si>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</si>
  <si>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</si>
  <si>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</si>
  <si>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</si>
  <si>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</si>
  <si>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</si>
  <si>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</si>
  <si>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</si>
  <si>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</si>
  <si>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</si>
  <si>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</si>
  <si>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</si>
  <si>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</si>
  <si>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</si>
  <si>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</si>
  <si>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</si>
  <si>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</si>
  <si>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</si>
  <si>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</si>
  <si>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</si>
  <si>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</si>
  <si>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</si>
  <si>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</si>
  <si>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</si>
  <si>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</si>
  <si>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</si>
  <si>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</si>
  <si>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</si>
  <si>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</si>
  <si>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</si>
  <si>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</si>
  <si>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</si>
  <si>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</si>
  <si>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</si>
  <si>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</si>
  <si>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</si>
  <si>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</si>
  <si>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</si>
  <si>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</si>
  <si>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</si>
  <si>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</si>
  <si>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</si>
  <si>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</si>
  <si>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</si>
  <si>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</si>
  <si>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</si>
  <si>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</si>
  <si>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</si>
  <si>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</si>
  <si>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</si>
  <si>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</si>
  <si>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</si>
  <si>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</si>
  <si>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</si>
  <si>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</si>
  <si>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</si>
  <si>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</si>
  <si>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</si>
  <si>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</si>
  <si>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</si>
  <si>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</si>
  <si>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</si>
  <si>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</si>
  <si>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</si>
  <si>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</si>
  <si>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</si>
  <si>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</si>
  <si>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</si>
  <si>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</si>
  <si>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</si>
  <si>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</si>
  <si>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</si>
  <si>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</si>
  <si>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</si>
  <si>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</si>
  <si>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</si>
  <si>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</si>
  <si>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</si>
  <si>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</si>
  <si>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</si>
  <si>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</si>
  <si>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</si>
  <si>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</si>
  <si>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</si>
  <si>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</si>
  <si>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</si>
  <si>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</si>
  <si>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</si>
  <si>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</si>
  <si>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</si>
  <si>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</si>
  <si>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</si>
  <si>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</si>
  <si>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</si>
  <si>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</si>
  <si>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</si>
  <si>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</si>
  <si>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</si>
  <si>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</si>
  <si>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</si>
  <si>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</si>
  <si>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</si>
  <si>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</si>
  <si>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</si>
  <si>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</si>
  <si>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</si>
  <si>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</si>
  <si>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</si>
  <si>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</si>
  <si>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</si>
  <si>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</si>
  <si>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</si>
  <si>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</si>
  <si>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</si>
  <si>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</si>
  <si>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</si>
  <si>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</si>
  <si>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</si>
  <si>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</si>
  <si>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</si>
  <si>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</si>
  <si>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</si>
  <si>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</si>
  <si>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</si>
  <si>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</si>
  <si>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</si>
  <si>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</si>
  <si>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</si>
  <si>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</si>
  <si>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</si>
  <si>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</si>
  <si>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</si>
  <si>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</si>
  <si>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</si>
  <si>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</si>
  <si>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</si>
  <si>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</si>
  <si>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</si>
  <si>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</si>
  <si>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</si>
  <si>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</si>
  <si>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</si>
  <si>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</si>
  <si>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</si>
  <si>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</si>
  <si>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</si>
  <si>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</si>
  <si>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</si>
  <si>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</si>
  <si>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</si>
  <si>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</si>
  <si>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</si>
  <si>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</si>
  <si>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</si>
  <si>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</si>
  <si>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</si>
  <si>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</si>
  <si>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</si>
  <si>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</si>
  <si>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</si>
  <si>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</si>
  <si>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</si>
  <si>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</si>
  <si>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</si>
  <si>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</si>
  <si>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</si>
  <si>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</si>
  <si>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</si>
  <si>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</si>
  <si>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</si>
  <si>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</si>
  <si>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</si>
  <si>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</si>
  <si>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</si>
  <si>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</si>
  <si>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</si>
  <si>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</si>
  <si>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</si>
  <si>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</si>
  <si>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</si>
  <si>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</si>
  <si>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</si>
  <si>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</si>
  <si>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</si>
  <si>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</si>
  <si>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</si>
  <si>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</si>
  <si>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</si>
  <si>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</si>
  <si>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</si>
  <si>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</si>
  <si>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</si>
  <si>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</si>
  <si>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</si>
  <si>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</si>
  <si>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</si>
  <si>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</si>
  <si>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</si>
  <si>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</si>
  <si>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</si>
  <si>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</si>
  <si>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</si>
  <si>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</si>
  <si>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</si>
  <si>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</si>
  <si>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</si>
  <si>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</si>
  <si>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</si>
  <si>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</si>
  <si>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</si>
  <si>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</si>
  <si>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</si>
  <si>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</si>
  <si>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</si>
  <si>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</si>
  <si>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</si>
  <si>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</si>
  <si>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</si>
  <si>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</si>
  <si>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</si>
  <si>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</si>
  <si>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</si>
  <si>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</si>
  <si>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</si>
  <si>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</si>
  <si>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</si>
  <si>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</si>
  <si>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</si>
  <si>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</si>
  <si>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</si>
  <si>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</si>
  <si>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</si>
  <si>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</si>
  <si>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</si>
  <si>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</si>
  <si>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</si>
  <si>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</si>
  <si>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</si>
  <si>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</si>
  <si>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</si>
  <si>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</si>
  <si>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</si>
  <si>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</si>
  <si>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</si>
  <si>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</si>
  <si>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</si>
  <si>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</si>
  <si>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</si>
  <si>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</si>
  <si>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</si>
  <si>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</si>
  <si>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</si>
  <si>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</si>
  <si>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</si>
  <si>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</si>
  <si>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</si>
  <si>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</si>
  <si>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</si>
  <si>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</si>
  <si>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</si>
  <si>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</si>
  <si>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</si>
  <si>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</si>
  <si>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</si>
  <si>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</si>
  <si>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</si>
  <si>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</si>
  <si>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</si>
  <si>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</si>
  <si>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</si>
  <si>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</si>
  <si>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</si>
  <si>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</si>
  <si>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</si>
  <si>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</si>
  <si>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</si>
  <si>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</si>
  <si>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</si>
  <si>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</si>
  <si>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</si>
  <si>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</si>
  <si>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</si>
  <si>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</si>
  <si>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</si>
  <si>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</si>
  <si>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</si>
  <si>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</si>
  <si>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</si>
  <si>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</si>
  <si>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</si>
  <si>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</si>
  <si>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</si>
  <si>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</si>
  <si>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</si>
  <si>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</si>
  <si>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</si>
  <si>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</si>
  <si>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</si>
  <si>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</si>
  <si>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</si>
  <si>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</si>
  <si>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</si>
  <si>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</si>
  <si>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</si>
  <si>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</si>
  <si>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</si>
  <si>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</si>
  <si>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</si>
  <si>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</si>
  <si>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</si>
  <si>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</si>
  <si>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</si>
  <si>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</si>
  <si>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</si>
  <si>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</si>
  <si>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</si>
  <si>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</si>
  <si>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</si>
  <si>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</si>
  <si>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</si>
  <si>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</si>
  <si>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</si>
  <si>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</si>
  <si>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</si>
  <si>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</si>
  <si>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</si>
  <si>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</si>
  <si>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</si>
  <si>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</si>
  <si>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</si>
  <si>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</si>
  <si>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</si>
  <si>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</si>
  <si>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</si>
  <si>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</si>
  <si>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</si>
  <si>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</si>
  <si>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</si>
  <si>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</si>
  <si>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</si>
  <si>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</si>
  <si>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</si>
  <si>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</si>
  <si>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</si>
  <si>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</si>
  <si>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</si>
  <si>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</si>
  <si>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</si>
  <si>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</si>
  <si>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</si>
  <si>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</si>
  <si>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</si>
  <si>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</si>
  <si>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</si>
  <si>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</si>
  <si>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</si>
  <si>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</si>
  <si>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</si>
  <si>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</si>
  <si>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</si>
  <si>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</si>
  <si>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</si>
  <si>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</si>
  <si>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</si>
  <si>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</si>
  <si>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</si>
  <si>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</si>
  <si>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</si>
  <si>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</si>
  <si>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</si>
  <si>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</si>
  <si>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</si>
  <si>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</si>
  <si>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</si>
  <si>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</si>
  <si>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</si>
  <si>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</si>
  <si>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</si>
  <si>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</si>
  <si>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</si>
  <si>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</si>
  <si>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</si>
  <si>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</si>
  <si>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</si>
  <si>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</si>
  <si>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</si>
  <si>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</si>
  <si>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</si>
  <si>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</si>
  <si>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</si>
  <si>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</si>
  <si>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</si>
  <si>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</si>
  <si>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</si>
  <si>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</si>
  <si>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</si>
  <si>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</si>
  <si>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</si>
  <si>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</si>
  <si>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</si>
  <si>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</si>
  <si>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</si>
  <si>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</si>
  <si>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</si>
  <si>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</si>
  <si>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</si>
  <si>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</si>
  <si>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</si>
  <si>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</si>
  <si>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</si>
  <si>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</si>
  <si>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</si>
  <si>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</si>
  <si>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</si>
  <si>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</si>
  <si>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</si>
  <si>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</si>
  <si>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</si>
  <si>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</si>
  <si>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</si>
  <si>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</si>
  <si>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</si>
  <si>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</si>
  <si>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</si>
  <si>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</si>
  <si>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</si>
  <si>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</si>
  <si>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</si>
  <si>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</si>
  <si>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</si>
  <si>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</si>
  <si>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</si>
  <si>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</si>
  <si>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</si>
  <si>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</si>
  <si>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</si>
  <si>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</si>
  <si>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</si>
  <si>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</si>
  <si>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</si>
  <si>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</si>
  <si>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</si>
  <si>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</si>
  <si>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</si>
  <si>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</si>
  <si>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</si>
  <si>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</si>
  <si>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</si>
  <si>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</si>
  <si>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</si>
  <si>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</si>
  <si>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</si>
  <si>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</si>
  <si>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</si>
  <si>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</si>
  <si>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</si>
  <si>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</si>
  <si>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</si>
  <si>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</si>
  <si>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</si>
  <si>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</si>
  <si>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</si>
  <si>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</si>
  <si>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</si>
  <si>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</si>
  <si>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</si>
  <si>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</si>
  <si>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</si>
  <si>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</si>
  <si>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</si>
  <si>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</si>
  <si>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</si>
  <si>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</si>
  <si>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</si>
  <si>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</si>
  <si>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</si>
  <si>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</si>
  <si>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</si>
  <si>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</si>
  <si>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</si>
  <si>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</si>
  <si>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</si>
  <si>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</si>
  <si>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</si>
  <si>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</si>
  <si>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</si>
  <si>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</si>
  <si>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</si>
  <si>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</si>
  <si>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</si>
  <si>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</si>
  <si>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</si>
  <si>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</si>
  <si>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</si>
  <si>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</si>
  <si>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</si>
  <si>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</si>
  <si>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</si>
  <si>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</si>
  <si>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</si>
  <si>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</si>
  <si>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</si>
  <si>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</si>
  <si>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</si>
  <si>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</si>
  <si>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</si>
  <si>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</si>
  <si>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</si>
  <si>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</si>
  <si>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</si>
  <si>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</si>
  <si>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</si>
  <si>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</si>
  <si>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</si>
  <si>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</si>
  <si>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</si>
  <si>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</si>
  <si>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</si>
  <si>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</si>
  <si>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</si>
  <si>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</si>
  <si>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</si>
  <si>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</si>
  <si>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</si>
  <si>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</si>
  <si>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</si>
  <si>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</si>
  <si>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</si>
  <si>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</si>
  <si>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</si>
  <si>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</si>
  <si>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</si>
  <si>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</si>
  <si>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</si>
  <si>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</si>
  <si>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</si>
  <si>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</si>
  <si>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</si>
  <si>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</si>
  <si>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</si>
  <si>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</si>
  <si>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</si>
  <si>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</si>
  <si>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</si>
  <si>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</si>
  <si>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</si>
  <si>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</si>
  <si>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</si>
  <si>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</si>
  <si>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</si>
  <si>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</si>
  <si>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</si>
  <si>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</si>
  <si>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</si>
  <si>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</si>
  <si>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</si>
  <si>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</si>
  <si>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</si>
  <si>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</si>
  <si>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</si>
  <si>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</si>
  <si>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</si>
  <si>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</si>
  <si>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</si>
  <si>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</si>
  <si>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</si>
  <si>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</si>
  <si>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</si>
  <si>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</si>
  <si>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</si>
  <si>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</si>
  <si>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</si>
  <si>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</si>
  <si>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</si>
  <si>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</si>
  <si>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</si>
  <si>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</si>
  <si>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</si>
  <si>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</si>
  <si>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</si>
  <si>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</si>
  <si>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</si>
  <si>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</si>
  <si>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</si>
  <si>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</si>
  <si>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</si>
  <si>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</si>
  <si>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</si>
  <si>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</si>
  <si>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</si>
  <si>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</si>
  <si>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</si>
  <si>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</si>
  <si>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</si>
  <si>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</si>
  <si>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</si>
  <si>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</si>
  <si>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</si>
  <si>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</si>
  <si>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</si>
  <si>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</si>
  <si>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</si>
  <si>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</si>
  <si>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</si>
  <si>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</si>
  <si>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</si>
  <si>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</si>
  <si>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</si>
  <si>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</si>
  <si>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</si>
  <si>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</si>
  <si>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</si>
  <si>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</si>
  <si>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</si>
  <si>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</si>
  <si>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</si>
  <si>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</si>
  <si>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</si>
  <si>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</si>
  <si>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</si>
  <si>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</si>
  <si>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</si>
  <si>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</si>
  <si>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</si>
  <si>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</si>
  <si>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</si>
  <si>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</si>
  <si>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</si>
  <si>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</si>
  <si>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</si>
  <si>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</si>
  <si>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</si>
  <si>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</si>
  <si>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</si>
  <si>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</si>
  <si>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</si>
  <si>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</si>
  <si>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</si>
  <si>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</si>
  <si>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</si>
  <si>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</si>
  <si>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</si>
  <si>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</si>
  <si>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</si>
  <si>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</si>
  <si>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</si>
  <si>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</si>
  <si>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</si>
  <si>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</si>
  <si>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</si>
  <si>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</si>
  <si>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</si>
  <si>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</si>
  <si>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</si>
  <si>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</si>
  <si>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</si>
  <si>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</si>
  <si>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</si>
  <si>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</si>
  <si>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</si>
  <si>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</si>
  <si>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</si>
  <si>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</si>
  <si>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</si>
  <si>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</si>
  <si>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</si>
  <si>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</si>
  <si>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</si>
  <si>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</si>
  <si>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</si>
  <si>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</si>
  <si>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</si>
  <si>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</si>
  <si>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</si>
  <si>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</si>
  <si>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</si>
  <si>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</si>
  <si>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</si>
  <si>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</si>
  <si>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</si>
  <si>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</si>
  <si>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</si>
  <si>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</si>
  <si>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</si>
  <si>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</si>
  <si>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</si>
  <si>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</si>
  <si>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</si>
  <si>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</si>
  <si>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</si>
  <si>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</si>
  <si>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</si>
  <si>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</si>
  <si>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</si>
  <si>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</si>
  <si>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</si>
  <si>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</si>
  <si>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</si>
  <si>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</si>
  <si>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</si>
  <si>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</si>
  <si>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</si>
  <si>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</si>
  <si>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</si>
  <si>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</si>
  <si>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</si>
  <si>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</si>
  <si>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</si>
  <si>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</si>
  <si>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</si>
  <si>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</si>
  <si>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</si>
  <si>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</si>
  <si>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</si>
  <si>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</si>
  <si>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</si>
  <si>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</si>
  <si>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</si>
  <si>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</si>
  <si>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</si>
  <si>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</si>
  <si>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</si>
  <si>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</si>
  <si>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</si>
  <si>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</si>
  <si>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</si>
  <si>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</si>
  <si>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</si>
  <si>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</si>
  <si>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</si>
  <si>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</si>
  <si>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</si>
  <si>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</si>
  <si>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</si>
  <si>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</si>
  <si>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</si>
  <si>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</si>
  <si>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</si>
  <si>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</si>
  <si>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</si>
  <si>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</si>
  <si>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</si>
  <si>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</si>
  <si>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</si>
  <si>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</si>
  <si>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</si>
  <si>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</si>
  <si>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</si>
  <si>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</si>
  <si>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</si>
  <si>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</si>
  <si>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</si>
  <si>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</si>
  <si>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</si>
  <si>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</si>
  <si>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</si>
  <si>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</si>
  <si>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</si>
  <si>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</si>
  <si>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</si>
  <si>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</si>
  <si>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</si>
  <si>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</si>
  <si>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</si>
  <si>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</si>
  <si>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</si>
  <si>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</si>
  <si>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</si>
  <si>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</si>
  <si>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</si>
  <si>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</si>
  <si>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</si>
  <si>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</si>
  <si>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</si>
  <si>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</si>
  <si>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</si>
  <si>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</si>
  <si>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</si>
  <si>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</si>
  <si>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</si>
  <si>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</si>
  <si>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</si>
  <si>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</si>
  <si>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</si>
  <si>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</si>
  <si>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</si>
  <si>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</si>
  <si>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</si>
  <si>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</si>
  <si>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</si>
  <si>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</si>
  <si>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</si>
  <si>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</si>
  <si>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</si>
  <si>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</si>
  <si>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</si>
  <si>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</si>
  <si>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</si>
  <si>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</si>
  <si>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</si>
  <si>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</si>
  <si>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</si>
  <si>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</si>
  <si>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</si>
  <si>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</si>
  <si>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</si>
  <si>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</si>
  <si>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</si>
  <si>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</si>
  <si>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</si>
  <si>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</si>
  <si>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</si>
  <si>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</si>
  <si>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</si>
  <si>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</si>
  <si>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</si>
  <si>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</si>
  <si>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</si>
  <si>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</si>
  <si>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</si>
  <si>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</si>
  <si>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</si>
  <si>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</si>
  <si>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</si>
  <si>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</si>
  <si>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</si>
  <si>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</si>
  <si>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</si>
  <si>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</si>
  <si>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</si>
  <si>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</si>
  <si>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</si>
  <si>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</si>
  <si>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</si>
  <si>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</si>
  <si>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</si>
  <si>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</si>
  <si>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</si>
  <si>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</si>
  <si>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</si>
  <si>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</si>
  <si>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</si>
  <si>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</si>
  <si>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</si>
  <si>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</si>
  <si>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</si>
  <si>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</si>
  <si>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</si>
  <si>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</si>
  <si>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</si>
  <si>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</si>
  <si>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</si>
  <si>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</si>
  <si>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</si>
  <si>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</si>
  <si>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</si>
  <si>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</si>
  <si>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</si>
  <si>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</si>
  <si>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</si>
  <si>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</si>
  <si>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</si>
  <si>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</si>
  <si>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</si>
  <si>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</si>
  <si>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</si>
  <si>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</si>
  <si>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</si>
  <si>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</si>
  <si>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</si>
  <si>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</si>
  <si>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</si>
  <si>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</si>
  <si>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</si>
  <si>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</si>
  <si>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</si>
  <si>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</si>
  <si>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</si>
  <si>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</si>
  <si>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</si>
  <si>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</si>
  <si>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</si>
  <si>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</si>
  <si>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</si>
  <si>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</si>
  <si>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</si>
  <si>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</si>
  <si>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</si>
  <si>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</si>
  <si>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</si>
  <si>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</si>
  <si>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</si>
  <si>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</si>
  <si>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</si>
  <si>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</si>
  <si>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</si>
  <si>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</si>
  <si>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</si>
  <si>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</si>
  <si>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</si>
  <si>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</si>
  <si>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</si>
  <si>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</si>
  <si>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</si>
  <si>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</si>
  <si>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</si>
  <si>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</si>
  <si>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</si>
  <si>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</si>
  <si>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</si>
  <si>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</si>
  <si>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</si>
  <si>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</si>
  <si>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</si>
  <si>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</si>
  <si>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</si>
  <si>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</si>
  <si>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</si>
  <si>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</si>
  <si>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</si>
  <si>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</si>
  <si>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</si>
  <si>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</si>
  <si>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</si>
  <si>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</si>
  <si>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</si>
  <si>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</si>
  <si>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</si>
  <si>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</si>
  <si>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</si>
  <si>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</si>
  <si>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</si>
  <si>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</si>
  <si>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</si>
  <si>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</si>
  <si>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</si>
  <si>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</si>
  <si>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</si>
  <si>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</si>
  <si>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</si>
  <si>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</si>
  <si>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</si>
  <si>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</si>
  <si>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</si>
  <si>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</si>
  <si>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</si>
  <si>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</si>
  <si>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</si>
  <si>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</si>
  <si>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</si>
  <si>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</si>
  <si>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</si>
  <si>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</si>
  <si>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</si>
  <si>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</si>
  <si>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</si>
  <si>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</si>
  <si>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</si>
  <si>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</si>
  <si>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</si>
  <si>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</si>
  <si>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</si>
  <si>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</si>
  <si>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</si>
  <si>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</si>
  <si>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</si>
  <si>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</si>
  <si>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</si>
  <si>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</si>
  <si>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</si>
  <si>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</si>
  <si>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</si>
  <si>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</si>
  <si>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</si>
  <si>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</si>
  <si>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</si>
  <si>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</si>
  <si>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</si>
  <si>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</si>
  <si>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</si>
  <si>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</si>
  <si>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</si>
  <si>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</si>
  <si>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</si>
  <si>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</si>
  <si>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</si>
  <si>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</si>
  <si>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</si>
  <si>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</si>
  <si>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</si>
  <si>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</si>
  <si>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</si>
  <si>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</si>
  <si>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</si>
  <si>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</si>
  <si>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</si>
  <si>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</si>
  <si>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</si>
  <si>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</si>
  <si>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</si>
  <si>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</si>
  <si>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</si>
  <si>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</si>
  <si>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</si>
  <si>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</si>
  <si>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</si>
  <si>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</si>
  <si>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</si>
  <si>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</si>
  <si>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</si>
  <si>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</si>
  <si>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</si>
  <si>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</si>
  <si>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</si>
  <si>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</si>
  <si>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</si>
  <si>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</si>
  <si>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</si>
  <si>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</si>
  <si>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</si>
  <si>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</si>
  <si>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</si>
  <si>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</si>
  <si>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</si>
  <si>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</si>
  <si>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</si>
  <si>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</si>
  <si>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</si>
  <si>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</si>
  <si>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</si>
  <si>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</si>
  <si>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</si>
  <si>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</si>
  <si>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</si>
  <si>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</si>
  <si>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</si>
  <si>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</si>
  <si>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</si>
  <si>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</si>
  <si>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</si>
  <si>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</si>
  <si>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</si>
  <si>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</si>
  <si>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</si>
  <si>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</si>
  <si>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</si>
  <si>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</si>
  <si>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</si>
  <si>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</si>
  <si>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</si>
  <si>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</si>
  <si>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</si>
  <si>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</si>
  <si>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</si>
  <si>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</si>
  <si>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</si>
  <si>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</si>
  <si>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</si>
  <si>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</si>
  <si>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</si>
  <si>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</si>
  <si>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</si>
  <si>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</si>
  <si>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</si>
  <si>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</si>
  <si>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</si>
  <si>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</si>
  <si>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</si>
  <si>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</si>
  <si>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</si>
  <si>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</si>
  <si>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</si>
  <si>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</si>
  <si>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</si>
  <si>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</si>
  <si>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</si>
  <si>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</si>
  <si>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</si>
  <si>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</si>
  <si>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</si>
  <si>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</si>
  <si>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</si>
  <si>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</si>
  <si>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</si>
  <si>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</si>
  <si>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</si>
  <si>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</si>
  <si>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</si>
  <si>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</si>
  <si>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</si>
  <si>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</si>
  <si>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</si>
  <si>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</si>
  <si>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</si>
  <si>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</si>
  <si>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</si>
  <si>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</si>
  <si>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</si>
  <si>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</si>
  <si>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</si>
  <si>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</si>
  <si>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</si>
  <si>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</si>
  <si>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</si>
  <si>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</si>
  <si>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</si>
  <si>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</si>
  <si>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</si>
  <si>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</si>
  <si>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</si>
  <si>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</si>
  <si>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</si>
  <si>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</si>
  <si>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</si>
  <si>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</si>
  <si>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</si>
  <si>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</si>
  <si>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</si>
  <si>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</si>
  <si>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</si>
  <si>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</si>
  <si>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</si>
  <si>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</si>
  <si>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</si>
  <si>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</si>
  <si>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</si>
  <si>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</si>
  <si>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</si>
  <si>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</si>
  <si>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</si>
  <si>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</si>
  <si>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</si>
  <si>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</si>
  <si>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</si>
  <si>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</si>
  <si>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</si>
  <si>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</si>
  <si>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</si>
  <si>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</si>
  <si>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</si>
  <si>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</si>
  <si>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</si>
  <si>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</si>
  <si>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</si>
  <si>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</si>
  <si>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</si>
  <si>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</si>
  <si>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</si>
  <si>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</si>
  <si>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</si>
  <si>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</si>
  <si>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</si>
  <si>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</si>
  <si>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</si>
  <si>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</si>
  <si>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</si>
  <si>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</si>
  <si>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</si>
  <si>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</si>
  <si>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</si>
  <si>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</si>
  <si>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</si>
  <si>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</si>
  <si>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</si>
  <si>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</si>
  <si>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</si>
  <si>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</si>
  <si>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</si>
  <si>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</si>
  <si>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</si>
  <si>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</si>
  <si>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</si>
  <si>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</si>
  <si>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</si>
  <si>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</si>
  <si>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</si>
  <si>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</si>
  <si>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</si>
  <si>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</si>
  <si>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</si>
  <si>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</si>
  <si>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</si>
  <si>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</si>
  <si>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</si>
  <si>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</si>
  <si>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</si>
  <si>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</si>
  <si>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</si>
  <si>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</si>
  <si>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</si>
  <si>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</si>
  <si>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</si>
  <si>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</si>
  <si>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</si>
  <si>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</si>
  <si>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</si>
  <si>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</si>
  <si>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</si>
  <si>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</si>
  <si>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</si>
  <si>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</si>
  <si>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</si>
  <si>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</si>
  <si>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</si>
  <si>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</si>
  <si>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</si>
  <si>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</si>
  <si>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</si>
  <si>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</si>
  <si>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</si>
  <si>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</si>
  <si>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</si>
  <si>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</si>
  <si>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</si>
  <si>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</si>
  <si>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</si>
  <si>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</si>
  <si>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</si>
  <si>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</si>
  <si>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</si>
  <si>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</si>
  <si>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</si>
  <si>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</si>
  <si>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</si>
  <si>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</si>
  <si>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</si>
  <si>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</si>
  <si>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</si>
  <si>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</si>
  <si>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</si>
  <si>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</si>
  <si>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</si>
  <si>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</si>
  <si>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</si>
  <si>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</si>
  <si>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</si>
  <si>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</si>
  <si>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</si>
  <si>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</si>
  <si>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</si>
  <si>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</si>
  <si>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</si>
  <si>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</si>
  <si>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</si>
  <si>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</si>
  <si>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</si>
  <si>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</si>
  <si>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</si>
  <si>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</si>
  <si>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</si>
  <si>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</si>
  <si>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</si>
  <si>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</si>
  <si>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</si>
  <si>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</si>
  <si>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</si>
  <si>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</si>
  <si>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</si>
  <si>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</si>
  <si>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</si>
  <si>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</si>
  <si>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</si>
  <si>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</si>
  <si>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</si>
  <si>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</si>
  <si>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</si>
  <si>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</si>
  <si>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</si>
  <si>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</si>
  <si>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</si>
  <si>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</si>
  <si>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</si>
  <si>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</si>
  <si>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</si>
  <si>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</si>
  <si>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</si>
  <si>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</si>
  <si>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</si>
  <si>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</si>
  <si>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</si>
  <si>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</si>
  <si>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</si>
  <si>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</si>
  <si>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</si>
  <si>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</si>
  <si>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</si>
  <si>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</si>
  <si>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</si>
  <si>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</si>
  <si>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</si>
  <si>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</si>
  <si>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</si>
  <si>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</si>
  <si>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</si>
  <si>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</si>
  <si>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</si>
  <si>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</si>
  <si>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</si>
  <si>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</si>
  <si>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</si>
  <si>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</si>
  <si>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</si>
  <si>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</si>
  <si>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</si>
  <si>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</si>
  <si>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</si>
  <si>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</si>
  <si>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</si>
  <si>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</si>
  <si>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</si>
  <si>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</si>
  <si>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</si>
  <si>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</si>
  <si>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</si>
  <si>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</si>
  <si>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</si>
  <si>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</si>
  <si>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</si>
  <si>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</si>
  <si>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</si>
  <si>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</si>
  <si>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</si>
  <si>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</si>
  <si>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</si>
  <si>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</si>
  <si>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</si>
  <si>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</si>
  <si>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</si>
  <si>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</si>
  <si>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</si>
  <si>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</si>
  <si>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</si>
  <si>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</si>
  <si>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</si>
  <si>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</si>
  <si>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</si>
  <si>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</si>
  <si>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</si>
  <si>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</si>
  <si>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</si>
  <si>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</si>
  <si>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</si>
  <si>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</si>
  <si>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</si>
  <si>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</si>
  <si>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</si>
  <si>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</si>
  <si>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</si>
  <si>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</si>
  <si>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</si>
  <si>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</si>
  <si>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</si>
  <si>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</si>
  <si>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</si>
  <si>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</si>
  <si>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</si>
  <si>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</si>
  <si>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</si>
  <si>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</si>
  <si>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</si>
  <si>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</si>
  <si>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</si>
  <si>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</si>
  <si>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</si>
  <si>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</si>
  <si>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</si>
  <si>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</si>
  <si>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</si>
  <si>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</si>
  <si>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</si>
  <si>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</si>
  <si>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</si>
  <si>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</si>
  <si>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</si>
  <si>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</si>
  <si>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</si>
  <si>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</si>
  <si>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</si>
  <si>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</si>
  <si>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</si>
  <si>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</si>
  <si>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</si>
  <si>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</si>
  <si>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</si>
  <si>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</si>
  <si>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</si>
  <si>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</si>
  <si>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</si>
  <si>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</si>
  <si>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</si>
  <si>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</si>
  <si>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</si>
  <si>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</si>
  <si>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</si>
  <si>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</si>
  <si>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</si>
  <si>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</si>
  <si>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</si>
  <si>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</si>
  <si>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</si>
  <si>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</si>
  <si>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</si>
  <si>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</si>
  <si>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</si>
  <si>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</si>
  <si>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</si>
  <si>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</si>
  <si>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</si>
  <si>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</si>
  <si>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</si>
  <si>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</si>
  <si>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</si>
  <si>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</si>
  <si>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</si>
  <si>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</si>
  <si>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</si>
  <si>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</si>
  <si>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</si>
  <si>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</si>
  <si>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</si>
  <si>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</si>
  <si>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</si>
  <si>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</si>
  <si>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</si>
  <si>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</si>
  <si>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</si>
  <si>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</si>
  <si>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</si>
  <si>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</si>
  <si>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</si>
  <si>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</si>
  <si>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</si>
  <si>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</si>
  <si>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</si>
  <si>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</si>
  <si>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</si>
  <si>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</si>
  <si>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</si>
  <si>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</si>
  <si>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</si>
  <si>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</si>
  <si>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</si>
  <si>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</si>
  <si>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</si>
  <si>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</si>
  <si>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</si>
  <si>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</si>
  <si>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</si>
  <si>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</si>
  <si>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</si>
  <si>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</si>
  <si>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</si>
  <si>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</si>
  <si>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</si>
  <si>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</si>
  <si>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</si>
  <si>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</si>
  <si>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</si>
  <si>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</si>
  <si>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</si>
  <si>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</si>
  <si>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</si>
  <si>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</si>
  <si>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</si>
  <si>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</si>
  <si>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</si>
  <si>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</si>
  <si>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</si>
  <si>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</si>
  <si>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</si>
  <si>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</si>
  <si>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</si>
  <si>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</si>
  <si>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</si>
  <si>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</si>
  <si>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</si>
  <si>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</si>
  <si>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</si>
  <si>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</si>
  <si>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</si>
  <si>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</si>
  <si>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</si>
  <si>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</si>
  <si>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</si>
  <si>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</si>
  <si>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</si>
  <si>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</si>
  <si>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</si>
  <si>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</si>
  <si>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</si>
  <si>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</si>
  <si>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</si>
  <si>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</si>
  <si>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</si>
  <si>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</si>
  <si>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</si>
  <si>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</si>
  <si>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</si>
  <si>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</si>
  <si>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</si>
  <si>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</si>
  <si>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</si>
  <si>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</si>
  <si>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</si>
  <si>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</si>
  <si>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</si>
  <si>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</si>
  <si>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</si>
  <si>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</si>
  <si>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</si>
  <si>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</si>
  <si>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</si>
  <si>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</si>
  <si>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</si>
  <si>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</si>
  <si>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</si>
  <si>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</si>
  <si>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</si>
  <si>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</si>
  <si>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</si>
  <si>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</si>
  <si>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</si>
  <si>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</si>
  <si>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</si>
  <si>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</si>
  <si>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</si>
  <si>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</si>
  <si>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</si>
  <si>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</si>
  <si>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</si>
  <si>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</si>
  <si>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</si>
  <si>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</si>
  <si>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</si>
  <si>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</si>
  <si>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</si>
  <si>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</si>
  <si>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</si>
  <si>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</si>
  <si>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</si>
  <si>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</si>
  <si>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</si>
  <si>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</si>
  <si>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</si>
  <si>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</si>
  <si>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</si>
  <si>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</si>
  <si>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</si>
  <si>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</si>
  <si>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</si>
  <si>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</si>
  <si>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</si>
  <si>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</si>
  <si>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</si>
  <si>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</si>
  <si>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</si>
  <si>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</si>
  <si>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</si>
  <si>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</si>
  <si>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</si>
  <si>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</si>
  <si>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</si>
  <si>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</si>
  <si>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</si>
  <si>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</si>
  <si>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</si>
  <si>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</si>
  <si>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</si>
  <si>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</si>
  <si>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</si>
  <si>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</si>
  <si>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</si>
  <si>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</si>
  <si>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</si>
  <si>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</si>
  <si>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</si>
  <si>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</si>
  <si>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</si>
  <si>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</si>
  <si>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</si>
  <si>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</si>
  <si>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</si>
  <si>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</si>
  <si>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</si>
  <si>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</si>
  <si>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</si>
  <si>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</si>
  <si>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</si>
  <si>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</si>
  <si>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</si>
  <si>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</si>
  <si>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</si>
  <si>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</si>
  <si>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</si>
  <si>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</si>
  <si>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</si>
  <si>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</si>
  <si>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</si>
  <si>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</si>
  <si>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</si>
  <si>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</si>
  <si>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</si>
  <si>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</si>
  <si>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</si>
  <si>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</si>
  <si>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</si>
  <si>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</si>
  <si>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</si>
  <si>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</si>
  <si>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</si>
  <si>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</si>
  <si>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</si>
  <si>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</si>
  <si>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</si>
  <si>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</si>
  <si>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</si>
  <si>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</si>
  <si>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</si>
  <si>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</si>
  <si>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</si>
  <si>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</si>
  <si>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</si>
  <si>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</si>
  <si>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</si>
  <si>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</si>
  <si>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</si>
  <si>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</si>
  <si>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</si>
  <si>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</si>
  <si>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</si>
  <si>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</si>
  <si>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</si>
  <si>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</si>
  <si>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</si>
  <si>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</si>
  <si>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</si>
  <si>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</si>
  <si>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</si>
  <si>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</si>
  <si>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</si>
  <si>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</si>
  <si>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</si>
  <si>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</si>
  <si>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</si>
  <si>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</si>
  <si>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</si>
  <si>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</si>
  <si>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</si>
  <si>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</si>
  <si>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</si>
  <si>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</si>
  <si>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</si>
  <si>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</si>
  <si>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</si>
  <si>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</si>
  <si>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</si>
  <si>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</si>
  <si>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</si>
  <si>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</si>
  <si>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</si>
  <si>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</si>
  <si>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</si>
  <si>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</si>
  <si>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</si>
  <si>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</si>
  <si>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</si>
  <si>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</si>
  <si>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</si>
  <si>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</si>
  <si>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</si>
  <si>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</si>
  <si>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</si>
  <si>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</si>
  <si>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</si>
  <si>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</si>
  <si>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</si>
  <si>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</si>
  <si>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</si>
  <si>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</si>
  <si>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</si>
  <si>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</si>
  <si>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</si>
  <si>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</si>
  <si>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</si>
  <si>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</si>
  <si>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</si>
  <si>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</si>
  <si>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</si>
  <si>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</si>
  <si>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</si>
  <si>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</si>
  <si>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</si>
  <si>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</si>
  <si>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</si>
  <si>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</si>
  <si>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</si>
  <si>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</si>
  <si>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</si>
  <si>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</si>
  <si>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</si>
  <si>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</si>
  <si>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</si>
  <si>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</si>
  <si>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</si>
  <si>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</si>
  <si>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</si>
  <si>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</si>
  <si>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</si>
  <si>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</si>
  <si>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</si>
  <si>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</si>
  <si>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</si>
  <si>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</si>
  <si>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</si>
  <si>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</si>
  <si>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</si>
  <si>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</si>
  <si>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</si>
  <si>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</si>
  <si>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</si>
  <si>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</si>
  <si>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</si>
  <si>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</si>
  <si>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</si>
  <si>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</si>
  <si>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</si>
  <si>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</si>
  <si>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</si>
  <si>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</si>
  <si>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</si>
  <si>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</si>
  <si>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</si>
  <si>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</si>
  <si>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</si>
  <si>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</si>
  <si>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</si>
  <si>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</si>
  <si>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</si>
  <si>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</si>
  <si>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</si>
  <si>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</si>
  <si>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</si>
  <si>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</si>
  <si>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</si>
  <si>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</si>
  <si>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</si>
  <si>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</si>
  <si>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</si>
  <si>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</si>
  <si>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</si>
  <si>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</si>
  <si>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</si>
  <si>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</si>
  <si>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</si>
  <si>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</si>
  <si>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</si>
  <si>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</si>
  <si>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</si>
  <si>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</si>
  <si>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</si>
  <si>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</si>
  <si>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</si>
  <si>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</si>
  <si>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</si>
  <si>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</si>
  <si>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</si>
  <si>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</si>
  <si>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</si>
  <si>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</si>
  <si>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</si>
  <si>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</si>
  <si>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</si>
  <si>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</si>
  <si>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</si>
  <si>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</si>
  <si>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</si>
  <si>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</si>
  <si>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</si>
  <si>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</si>
  <si>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</si>
  <si>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</si>
  <si>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</si>
  <si>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</si>
  <si>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</si>
  <si>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</si>
  <si>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</si>
  <si>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</si>
  <si>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</si>
  <si>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</si>
  <si>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</si>
  <si>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</si>
  <si>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</si>
  <si>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</si>
  <si>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</si>
  <si>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</si>
  <si>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</si>
  <si>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</si>
  <si>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</si>
  <si>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</si>
  <si>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</si>
  <si>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</si>
  <si>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</si>
  <si>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</si>
  <si>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</si>
  <si>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</si>
  <si>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</si>
  <si>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</si>
  <si>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</si>
  <si>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</si>
  <si>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</si>
  <si>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</si>
  <si>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</si>
  <si>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</si>
  <si>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</si>
  <si>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</si>
  <si>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</si>
  <si>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</si>
  <si>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</si>
  <si>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</si>
  <si>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</si>
  <si>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</si>
  <si>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</si>
  <si>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</si>
  <si>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</si>
  <si>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</si>
  <si>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</si>
  <si>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</si>
  <si>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</si>
  <si>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</si>
  <si>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</si>
  <si>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</si>
  <si>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</si>
  <si>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</si>
  <si>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</si>
  <si>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</si>
  <si>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</si>
  <si>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</si>
  <si>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</si>
  <si>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</si>
  <si>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</si>
  <si>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</si>
  <si>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</si>
  <si>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</si>
  <si>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</si>
  <si>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</si>
  <si>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</si>
  <si>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</si>
  <si>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</si>
  <si>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</si>
  <si>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</si>
  <si>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</si>
  <si>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</si>
  <si>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</si>
  <si>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</si>
  <si>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</si>
  <si>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</si>
  <si>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</si>
  <si>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</si>
  <si>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</si>
  <si>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</si>
  <si>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</si>
  <si>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</si>
  <si>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</si>
  <si>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</si>
  <si>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</si>
  <si>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</si>
  <si>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</si>
  <si>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</si>
  <si>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</si>
  <si>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</si>
  <si>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</si>
  <si>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</si>
  <si>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</si>
  <si>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</si>
  <si>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</si>
  <si>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</si>
  <si>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</si>
  <si>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</si>
  <si>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</si>
  <si>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</si>
  <si>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</si>
  <si>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</si>
  <si>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</si>
  <si>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</si>
  <si>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</si>
  <si>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</si>
  <si>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</si>
  <si>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</si>
  <si>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</si>
  <si>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</si>
  <si>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</si>
  <si>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</si>
  <si>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</si>
  <si>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</si>
  <si>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</si>
  <si>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</si>
  <si>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</si>
  <si>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</si>
  <si>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</si>
  <si>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</si>
  <si>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</si>
  <si>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</si>
  <si>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</si>
  <si>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</si>
  <si>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</si>
  <si>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</si>
  <si>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</si>
  <si>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</si>
  <si>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</si>
  <si>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</si>
  <si>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</si>
  <si>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</si>
  <si>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</si>
  <si>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</si>
  <si>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</si>
  <si>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</si>
  <si>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</si>
  <si>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</si>
  <si>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</si>
  <si>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</si>
  <si>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</si>
  <si>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</si>
  <si>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</si>
  <si>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</si>
  <si>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</si>
  <si>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</si>
  <si>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</si>
  <si>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</si>
  <si>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</si>
  <si>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</si>
  <si>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</si>
  <si>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</si>
  <si>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</si>
  <si>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</si>
  <si>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</si>
  <si>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</si>
  <si>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</si>
  <si>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</si>
  <si>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</si>
  <si>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</si>
  <si>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</si>
  <si>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</si>
  <si>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</si>
  <si>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</si>
  <si>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</si>
  <si>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</si>
  <si>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</si>
  <si>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</si>
  <si>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</si>
  <si>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</si>
  <si>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</si>
  <si>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</si>
  <si>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</si>
  <si>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</si>
  <si>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</si>
  <si>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</si>
  <si>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</si>
  <si>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</si>
  <si>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</si>
  <si>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</si>
  <si>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</si>
  <si>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</si>
  <si>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</si>
  <si>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</si>
  <si>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</si>
  <si>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</si>
  <si>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</si>
  <si>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</si>
  <si>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</si>
  <si>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</si>
  <si>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</si>
  <si>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</si>
  <si>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</si>
  <si>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</si>
  <si>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</si>
  <si>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</si>
  <si>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</si>
  <si>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</si>
  <si>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</si>
  <si>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</si>
  <si>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</si>
  <si>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</si>
  <si>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</si>
  <si>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</si>
  <si>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</si>
  <si>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</si>
  <si>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</si>
  <si>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</si>
  <si>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</si>
  <si>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</si>
  <si>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</si>
  <si>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</si>
  <si>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</si>
  <si>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</si>
  <si>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</si>
  <si>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</si>
  <si>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</si>
  <si>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</si>
  <si>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</si>
  <si>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</si>
  <si>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</si>
  <si>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</si>
  <si>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</si>
  <si>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</si>
  <si>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</si>
  <si>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</si>
  <si>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</si>
  <si>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</si>
  <si>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</si>
  <si>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</si>
  <si>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</si>
  <si>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</si>
  <si>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</si>
  <si>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</si>
  <si>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</si>
  <si>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</si>
  <si>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</si>
  <si>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</si>
  <si>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</si>
  <si>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</si>
  <si>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</si>
  <si>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</si>
  <si>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</si>
  <si>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</si>
  <si>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</si>
  <si>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</si>
  <si>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</si>
  <si>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</si>
  <si>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</si>
  <si>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</si>
  <si>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</si>
  <si>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</si>
  <si>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</si>
  <si>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</si>
  <si>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</si>
  <si>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</si>
  <si>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</si>
  <si>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</si>
  <si>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</si>
  <si>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</si>
  <si>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</si>
  <si>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</si>
  <si>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</si>
  <si>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</si>
  <si>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</si>
  <si>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</si>
  <si>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</si>
  <si>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</si>
  <si>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</si>
  <si>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</si>
  <si>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</si>
  <si>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</si>
  <si>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</si>
  <si>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</si>
  <si>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</si>
  <si>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</si>
  <si>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</si>
  <si>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</si>
  <si>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</si>
  <si>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</si>
  <si>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</si>
  <si>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</si>
  <si>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</si>
  <si>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</si>
  <si>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</si>
  <si>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</si>
  <si>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</si>
  <si>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</si>
  <si>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</si>
  <si>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</si>
  <si>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</si>
  <si>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</si>
  <si>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</si>
  <si>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</si>
  <si>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</si>
  <si>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</si>
  <si>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</si>
  <si>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</si>
  <si>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</si>
  <si>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</si>
  <si>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</si>
  <si>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</si>
  <si>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</si>
  <si>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</si>
  <si>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</si>
  <si>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</si>
  <si>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</si>
  <si>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</si>
  <si>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</si>
  <si>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</si>
  <si>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</si>
  <si>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</si>
  <si>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</si>
  <si>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</si>
  <si>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</si>
  <si>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</si>
  <si>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</si>
  <si>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</si>
  <si>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</si>
  <si>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</si>
  <si>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</si>
  <si>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</si>
  <si>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</si>
  <si>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</si>
  <si>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</si>
  <si>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</si>
  <si>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</si>
  <si>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</si>
  <si>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</si>
  <si>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</si>
  <si>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</si>
  <si>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</si>
  <si>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</si>
  <si>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</si>
  <si>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</si>
  <si>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</si>
  <si>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</si>
  <si>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</si>
  <si>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</si>
  <si>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</si>
  <si>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</si>
  <si>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</si>
  <si>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</si>
  <si>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</si>
  <si>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</si>
  <si>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</si>
  <si>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</si>
  <si>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</si>
  <si>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</si>
  <si>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</si>
  <si>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</si>
  <si>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</si>
  <si>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</si>
  <si>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</si>
  <si>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</si>
  <si>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</si>
  <si>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</si>
  <si>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</si>
  <si>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</si>
  <si>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</si>
  <si>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</si>
  <si>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</si>
  <si>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</si>
  <si>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</si>
  <si>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</si>
  <si>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</si>
  <si>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</si>
  <si>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</si>
  <si>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</si>
  <si>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</si>
  <si>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</si>
  <si>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</si>
  <si>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</si>
  <si>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</si>
  <si>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</si>
  <si>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</si>
  <si>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</si>
  <si>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</si>
  <si>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</si>
  <si>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</si>
  <si>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</si>
  <si>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</si>
  <si>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</si>
  <si>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</si>
  <si>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</si>
  <si>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</si>
  <si>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</si>
  <si>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</si>
  <si>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</si>
  <si>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</si>
  <si>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</si>
  <si>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</si>
  <si>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</si>
  <si>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</si>
  <si>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</si>
  <si>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</si>
  <si>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</si>
  <si>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</si>
  <si>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</si>
  <si>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</si>
  <si>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</si>
  <si>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</si>
  <si>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</si>
  <si>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</si>
  <si>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</si>
  <si>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</si>
  <si>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</si>
  <si>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</si>
  <si>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</si>
  <si>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</si>
  <si>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</si>
  <si>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</si>
  <si>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</si>
  <si>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</si>
  <si>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</si>
  <si>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</si>
  <si>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</si>
  <si>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</si>
  <si>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</si>
  <si>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</si>
  <si>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</si>
  <si>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</si>
  <si>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</si>
  <si>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</si>
  <si>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</si>
  <si>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</si>
  <si>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</si>
  <si>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</si>
  <si>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</si>
  <si>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</si>
  <si>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</si>
  <si>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</si>
  <si>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</si>
  <si>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</si>
  <si>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</si>
  <si>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</si>
  <si>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</si>
  <si>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</si>
  <si>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</si>
  <si>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</si>
  <si>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</si>
  <si>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</si>
  <si>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</si>
  <si>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</si>
  <si>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</si>
  <si>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</si>
  <si>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</si>
  <si>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</si>
  <si>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</si>
  <si>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</si>
  <si>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</si>
  <si>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</si>
  <si>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</si>
  <si>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</si>
  <si>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</si>
  <si>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</si>
  <si>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</si>
  <si>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</si>
  <si>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</si>
  <si>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</si>
  <si>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</si>
  <si>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</si>
  <si>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</si>
  <si>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</si>
  <si>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</si>
  <si>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</si>
  <si>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</si>
  <si>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</si>
  <si>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</si>
  <si>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</si>
  <si>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</si>
  <si>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</si>
  <si>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</si>
  <si>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</si>
  <si>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</si>
  <si>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</si>
  <si>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</si>
  <si>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</si>
  <si>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</si>
  <si>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</si>
  <si>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</si>
  <si>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</si>
  <si>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</si>
  <si>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</si>
  <si>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</si>
  <si>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</si>
  <si>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</si>
  <si>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</si>
  <si>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</si>
  <si>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</si>
  <si>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</si>
  <si>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</si>
  <si>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</si>
  <si>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</si>
  <si>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</si>
  <si>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</si>
  <si>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</si>
  <si>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</si>
  <si>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</si>
  <si>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</si>
  <si>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</si>
  <si>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</si>
  <si>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</si>
  <si>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</si>
  <si>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</si>
  <si>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</si>
  <si>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</si>
  <si>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</si>
  <si>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</si>
  <si>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</si>
  <si>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</si>
  <si>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</si>
  <si>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</si>
  <si>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</si>
  <si>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</si>
  <si>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</si>
  <si>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</si>
  <si>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</si>
  <si>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</si>
  <si>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</si>
  <si>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</si>
  <si>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</si>
  <si>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</si>
  <si>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</si>
  <si>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</si>
  <si>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</si>
  <si>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</si>
  <si>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</si>
  <si>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</si>
  <si>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</si>
  <si>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</si>
  <si>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</si>
  <si>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</si>
  <si>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</si>
  <si>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</si>
  <si>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</si>
  <si>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</si>
  <si>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</si>
  <si>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</si>
  <si>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</si>
  <si>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</si>
  <si>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</si>
  <si>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</si>
  <si>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</si>
  <si>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</si>
  <si>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</si>
  <si>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</si>
  <si>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</si>
  <si>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</si>
  <si>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</si>
  <si>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</si>
  <si>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</si>
  <si>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</si>
  <si>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</si>
  <si>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</si>
  <si>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</si>
  <si>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</si>
  <si>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</si>
  <si>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</si>
  <si>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</si>
  <si>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</si>
  <si>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</si>
  <si>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</si>
  <si>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</si>
  <si>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</si>
  <si>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</si>
  <si>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</si>
  <si>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</si>
  <si>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</si>
  <si>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</si>
  <si>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</si>
  <si>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</si>
  <si>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</si>
  <si>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</si>
  <si>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</si>
  <si>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</si>
  <si>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</si>
  <si>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</si>
  <si>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</si>
  <si>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</si>
  <si>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</si>
  <si>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</si>
  <si>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</si>
  <si>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</si>
  <si>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</si>
  <si>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</si>
  <si>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</si>
  <si>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</si>
  <si>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</si>
  <si>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</si>
  <si>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</si>
  <si>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</si>
  <si>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</si>
  <si>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</si>
  <si>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</si>
  <si>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</si>
  <si>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</si>
  <si>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</si>
  <si>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</si>
  <si>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</si>
  <si>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</si>
  <si>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</si>
  <si>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</si>
  <si>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</si>
  <si>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</si>
  <si>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</si>
  <si>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</si>
  <si>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</si>
  <si>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</si>
  <si>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</si>
  <si>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</si>
  <si>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</si>
  <si>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</si>
  <si>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</si>
  <si>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</si>
  <si>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</si>
  <si>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</si>
  <si>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</si>
  <si>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</si>
  <si>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</si>
  <si>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</si>
  <si>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</si>
  <si>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</si>
  <si>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</si>
  <si>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</si>
  <si>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</si>
  <si>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</si>
  <si>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</si>
  <si>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</si>
  <si>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</si>
  <si>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</si>
  <si>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</si>
  <si>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</si>
  <si>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</si>
  <si>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</si>
  <si>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</si>
  <si>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</si>
  <si>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</si>
  <si>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</si>
  <si>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</si>
  <si>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</si>
  <si>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</si>
  <si>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</si>
  <si>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</si>
  <si>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</si>
  <si>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</si>
  <si>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</si>
  <si>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</si>
  <si>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</si>
  <si>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</si>
  <si>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</si>
  <si>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</si>
  <si>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</si>
  <si>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</si>
  <si>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</si>
  <si>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</si>
  <si>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</si>
  <si>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</si>
  <si>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</si>
  <si>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</si>
  <si>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</si>
  <si>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</si>
  <si>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</si>
  <si>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</si>
  <si>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</si>
  <si>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</si>
  <si>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</si>
  <si>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</si>
  <si>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</si>
  <si>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</si>
  <si>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</si>
  <si>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</si>
  <si>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</si>
  <si>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</si>
  <si>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</si>
  <si>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</si>
  <si>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</si>
  <si>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</si>
  <si>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</si>
  <si>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</si>
  <si>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</si>
  <si>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</si>
  <si>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</si>
  <si>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</si>
  <si>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</si>
  <si>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</si>
  <si>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</si>
  <si>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</si>
  <si>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</si>
  <si>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</si>
  <si>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</si>
  <si>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</si>
  <si>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</si>
  <si>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</si>
  <si>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</si>
  <si>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</si>
  <si>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</si>
  <si>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</si>
  <si>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</si>
  <si>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</si>
  <si>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</si>
  <si>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</si>
  <si>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</si>
  <si>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</si>
  <si>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</si>
  <si>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</si>
  <si>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</si>
  <si>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</si>
  <si>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</si>
  <si>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</si>
  <si>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</si>
  <si>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</si>
  <si>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</si>
  <si>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</si>
  <si>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</si>
  <si>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</si>
  <si>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</si>
  <si>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</si>
  <si>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</si>
  <si>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</si>
  <si>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</si>
  <si>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</si>
  <si>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</si>
  <si>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</si>
  <si>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</si>
  <si>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</si>
  <si>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</si>
  <si>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</si>
  <si>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</si>
  <si>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</si>
  <si>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</si>
  <si>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</si>
  <si>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</si>
  <si>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</si>
  <si>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</si>
  <si>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</si>
  <si>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</si>
  <si>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</si>
  <si>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</si>
  <si>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</si>
  <si>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</si>
  <si>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</si>
  <si>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</si>
  <si>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</si>
  <si>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</si>
  <si>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</si>
  <si>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</si>
  <si>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</si>
  <si>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</si>
  <si>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</si>
  <si>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</si>
  <si>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</si>
  <si>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</si>
  <si>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</si>
  <si>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</si>
  <si>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</si>
  <si>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</si>
  <si>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</si>
  <si>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</si>
  <si>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</si>
  <si>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</si>
  <si>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</si>
  <si>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</si>
  <si>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</si>
  <si>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</si>
  <si>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</si>
  <si>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</si>
  <si>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</si>
  <si>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</si>
  <si>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</si>
  <si>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</si>
  <si>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</si>
  <si>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</si>
  <si>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</si>
  <si>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</si>
  <si>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</si>
  <si>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</si>
  <si>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</si>
  <si>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</si>
  <si>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</si>
  <si>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</si>
  <si>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</si>
  <si>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</si>
  <si>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</si>
  <si>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</si>
  <si>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</si>
  <si>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</si>
  <si>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</si>
  <si>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</si>
  <si>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</si>
  <si>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</si>
  <si>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</si>
  <si>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</si>
  <si>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</si>
  <si>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</si>
  <si>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</si>
  <si>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</si>
  <si>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</si>
  <si>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</si>
  <si>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</si>
  <si>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</si>
  <si>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</si>
  <si>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</si>
  <si>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</si>
  <si>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</si>
  <si>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</si>
  <si>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</si>
  <si>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</si>
  <si>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</si>
  <si>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</si>
  <si>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</si>
  <si>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</si>
  <si>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</si>
  <si>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</si>
  <si>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</si>
  <si>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</si>
  <si>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</si>
  <si>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</si>
  <si>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</si>
  <si>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</si>
  <si>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</si>
  <si>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</si>
  <si>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</si>
  <si>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</si>
  <si>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</si>
  <si>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</si>
  <si>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</si>
  <si>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</si>
  <si>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</si>
  <si>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</si>
  <si>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</si>
  <si>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</si>
  <si>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</si>
  <si>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</si>
  <si>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</si>
  <si>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</si>
  <si>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</si>
  <si>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</si>
  <si>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</si>
  <si>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</si>
  <si>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</si>
  <si>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</si>
  <si>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</si>
  <si>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</si>
  <si>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</si>
  <si>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</si>
  <si>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</si>
  <si>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</si>
  <si>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</si>
  <si>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</si>
  <si>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</si>
  <si>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</si>
  <si>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</si>
  <si>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</si>
  <si>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</si>
  <si>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</si>
  <si>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</si>
  <si>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</si>
  <si>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</si>
  <si>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</si>
  <si>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</si>
  <si>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</si>
  <si>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</si>
  <si>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</si>
  <si>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</si>
  <si>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</si>
  <si>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</si>
  <si>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</si>
  <si>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</si>
  <si>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</si>
  <si>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</si>
  <si>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</si>
  <si>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</si>
  <si>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</si>
  <si>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</si>
  <si>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</si>
  <si>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</si>
  <si>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</si>
  <si>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</si>
  <si>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</si>
  <si>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</si>
  <si>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</si>
  <si>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</si>
  <si>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</si>
  <si>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</si>
  <si>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</si>
  <si>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</si>
  <si>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</si>
  <si>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</si>
  <si>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</si>
  <si>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</si>
  <si>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</si>
  <si>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</si>
  <si>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</si>
  <si>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</si>
  <si>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</si>
  <si>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</si>
  <si>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</si>
  <si>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</si>
  <si>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</si>
  <si>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</si>
  <si>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</si>
  <si>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</si>
  <si>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</si>
  <si>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</si>
  <si>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</si>
  <si>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</si>
  <si>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</si>
  <si>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</si>
  <si>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</si>
  <si>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</si>
  <si>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</si>
  <si>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</si>
  <si>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</si>
  <si>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</si>
  <si>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</si>
  <si>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</si>
  <si>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</si>
  <si>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</si>
  <si>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</si>
  <si>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</si>
  <si>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</si>
  <si>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</si>
  <si>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</si>
  <si>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</si>
  <si>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</si>
  <si>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</si>
  <si>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</si>
  <si>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</si>
  <si>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</si>
  <si>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</si>
  <si>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</si>
  <si>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</si>
  <si>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</si>
  <si>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</si>
  <si>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</si>
  <si>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</si>
  <si>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</si>
  <si>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</si>
  <si>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</si>
  <si>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</si>
  <si>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</si>
  <si>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</si>
  <si>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</si>
  <si>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</si>
  <si>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</si>
  <si>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</si>
  <si>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</si>
  <si>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</si>
  <si>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</si>
  <si>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</si>
  <si>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</si>
  <si>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</si>
  <si>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</si>
  <si>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</si>
  <si>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</si>
  <si>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</si>
  <si>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</si>
  <si>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</si>
  <si>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</si>
  <si>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</si>
  <si>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</si>
  <si>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</si>
  <si>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</si>
  <si>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</si>
  <si>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</si>
  <si>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</si>
  <si>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</si>
  <si>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</si>
  <si>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</si>
  <si>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</si>
  <si>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</si>
  <si>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</si>
  <si>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</si>
  <si>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</si>
  <si>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</si>
  <si>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</si>
  <si>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</si>
  <si>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</si>
  <si>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</si>
  <si>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</si>
  <si>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</si>
  <si>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</si>
  <si>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</si>
  <si>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</si>
  <si>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</si>
  <si>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</si>
  <si>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</si>
  <si>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</si>
  <si>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</si>
  <si>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</si>
  <si>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</si>
  <si>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</si>
  <si>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</si>
  <si>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</si>
  <si>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</si>
  <si>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</si>
  <si>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</si>
  <si>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</si>
  <si>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</si>
  <si>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</si>
  <si>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</si>
  <si>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</si>
  <si>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</si>
  <si>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</si>
  <si>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</si>
  <si>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</si>
  <si>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</si>
  <si>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</si>
  <si>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</si>
  <si>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</si>
  <si>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</si>
  <si>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</si>
  <si>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</si>
  <si>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</si>
  <si>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</si>
  <si>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</si>
  <si>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</si>
  <si>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</si>
  <si>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</si>
  <si>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</si>
  <si>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</si>
  <si>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</si>
  <si>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</si>
  <si>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</si>
  <si>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</si>
  <si>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</si>
  <si>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</si>
  <si>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</si>
  <si>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</si>
  <si>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</si>
  <si>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</si>
  <si>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</si>
  <si>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</si>
  <si>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</si>
  <si>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</si>
  <si>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</si>
  <si>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</si>
  <si>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</si>
  <si>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</si>
  <si>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</si>
  <si>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</si>
  <si>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</si>
  <si>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</si>
  <si>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</si>
  <si>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</si>
  <si>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</si>
  <si>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</si>
  <si>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</si>
  <si>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</si>
  <si>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</si>
  <si>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</si>
  <si>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</si>
  <si>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</si>
  <si>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</si>
  <si>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</si>
  <si>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</si>
  <si>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</si>
  <si>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</si>
  <si>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</si>
  <si>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</si>
  <si>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</si>
  <si>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</si>
  <si>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</si>
  <si>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</si>
  <si>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</si>
  <si>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</si>
  <si>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</si>
  <si>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</si>
  <si>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</si>
  <si>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</si>
  <si>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</si>
  <si>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</si>
  <si>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</si>
  <si>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</si>
  <si>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</si>
  <si>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</si>
  <si>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</si>
  <si>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</si>
  <si>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</si>
  <si>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</si>
  <si>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</si>
  <si>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</si>
  <si>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</si>
  <si>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</si>
  <si>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</si>
  <si>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</si>
  <si>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</si>
  <si>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</si>
  <si>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</si>
  <si>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</si>
  <si>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</si>
  <si>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</si>
  <si>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</si>
  <si>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</si>
  <si>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</si>
  <si>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</si>
  <si>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</si>
  <si>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</si>
  <si>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</si>
  <si>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</si>
  <si>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</si>
  <si>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</si>
  <si>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</si>
  <si>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</si>
  <si>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</si>
  <si>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</si>
  <si>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</si>
  <si>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</si>
  <si>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</si>
  <si>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</si>
  <si>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</si>
  <si>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</si>
  <si>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</si>
  <si>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</si>
  <si>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</si>
  <si>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</si>
  <si>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</si>
  <si>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</si>
  <si>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</si>
  <si>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</si>
  <si>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</si>
  <si>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</si>
  <si>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</si>
  <si>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</si>
  <si>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</si>
  <si>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</si>
  <si>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</si>
  <si>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</si>
  <si>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</si>
  <si>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</si>
  <si>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</si>
  <si>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</si>
  <si>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</si>
  <si>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</si>
  <si>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</si>
  <si>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</si>
  <si>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</si>
  <si>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</si>
  <si>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</si>
  <si>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</si>
  <si>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</si>
  <si>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</si>
  <si>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</si>
  <si>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</si>
  <si>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</si>
  <si>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</si>
  <si>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</si>
  <si>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</si>
  <si>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</si>
  <si>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</si>
  <si>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</si>
  <si>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</si>
  <si>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</si>
  <si>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</si>
  <si>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</si>
  <si>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</si>
  <si>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</si>
  <si>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</si>
  <si>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</si>
  <si>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</si>
  <si>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</si>
  <si>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</si>
  <si>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</si>
  <si>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</si>
  <si>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</si>
  <si>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</si>
  <si>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</si>
  <si>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</si>
  <si>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</si>
  <si>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</si>
  <si>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</si>
  <si>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</si>
  <si>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</si>
  <si>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</si>
  <si>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</si>
  <si>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</si>
  <si>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</si>
  <si>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</si>
  <si>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</si>
  <si>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</si>
  <si>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</si>
  <si>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</si>
  <si>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</si>
  <si>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</si>
  <si>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</si>
  <si>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</si>
  <si>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</si>
  <si>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</si>
  <si>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</si>
  <si>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</si>
  <si>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</si>
  <si>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</si>
  <si>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</si>
  <si>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</si>
  <si>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</si>
  <si>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</si>
  <si>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</si>
  <si>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</si>
  <si>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</si>
  <si>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</si>
  <si>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</si>
  <si>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</si>
  <si>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</si>
  <si>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</si>
  <si>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</si>
  <si>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</si>
  <si>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</si>
  <si>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</si>
  <si>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</si>
  <si>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</si>
  <si>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</si>
  <si>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</si>
  <si>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</si>
  <si>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</si>
  <si>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</si>
  <si>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</si>
  <si>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</si>
  <si>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</si>
  <si>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</si>
  <si>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</si>
  <si>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</si>
  <si>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</si>
  <si>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</si>
  <si>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</si>
  <si>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</si>
  <si>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</si>
  <si>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</si>
  <si>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</si>
  <si>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</si>
  <si>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</si>
  <si>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</si>
  <si>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</si>
  <si>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</si>
  <si>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</si>
  <si>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</si>
  <si>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</si>
  <si>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</si>
  <si>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</si>
  <si>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</si>
  <si>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</si>
  <si>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</si>
  <si>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</si>
  <si>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</si>
  <si>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</si>
  <si>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</si>
  <si>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</si>
  <si>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</si>
  <si>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</si>
  <si>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</si>
  <si>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</si>
  <si>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</si>
  <si>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</si>
  <si>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</si>
  <si>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</si>
  <si>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</si>
  <si>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</si>
  <si>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</si>
  <si>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</si>
  <si>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</si>
  <si>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</si>
  <si>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</si>
  <si>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</si>
  <si>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</si>
  <si>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</si>
  <si>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</si>
  <si>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</si>
  <si>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</si>
  <si>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</si>
  <si>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</si>
  <si>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</si>
  <si>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</si>
  <si>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</si>
  <si>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</si>
  <si>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</si>
  <si>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</si>
  <si>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</si>
  <si>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</si>
  <si>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</si>
  <si>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</si>
  <si>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</si>
  <si>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</si>
  <si>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</si>
  <si>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</si>
  <si>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</si>
  <si>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</si>
  <si>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</si>
  <si>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</si>
  <si>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</si>
  <si>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</si>
  <si>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</si>
  <si>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</si>
  <si>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</si>
  <si>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</si>
  <si>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</si>
  <si>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</si>
  <si>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</si>
  <si>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</si>
  <si>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</si>
  <si>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</si>
  <si>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</si>
  <si>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</si>
  <si>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</si>
  <si>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</si>
  <si>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</si>
  <si>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</si>
  <si>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</si>
  <si>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</si>
  <si>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</si>
  <si>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</si>
  <si>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</si>
  <si>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</si>
  <si>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</si>
  <si>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</si>
  <si>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</si>
  <si>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</si>
  <si>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</si>
  <si>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</si>
  <si>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</si>
  <si>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</si>
  <si>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</si>
  <si>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</si>
  <si>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</si>
  <si>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</si>
  <si>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</si>
  <si>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</si>
  <si>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</si>
  <si>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</si>
  <si>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</si>
  <si>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</si>
  <si>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</si>
  <si>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</si>
  <si>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</si>
  <si>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</si>
  <si>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</si>
  <si>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</si>
  <si>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</si>
  <si>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</si>
  <si>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</si>
  <si>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</si>
  <si>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</si>
  <si>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</si>
  <si>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</si>
  <si>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</si>
  <si>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</si>
  <si>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</si>
  <si>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</si>
  <si>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</si>
  <si>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</si>
  <si>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</si>
  <si>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</si>
  <si>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</si>
  <si>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</si>
  <si>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</si>
  <si>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</si>
  <si>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</si>
  <si>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</si>
  <si>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</si>
  <si>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</si>
  <si>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</si>
  <si>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</si>
  <si>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</si>
  <si>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</si>
  <si>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</si>
  <si>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</si>
  <si>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</si>
  <si>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</si>
  <si>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</si>
  <si>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</si>
  <si>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</si>
  <si>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</si>
  <si>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</si>
  <si>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</si>
  <si>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</si>
  <si>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</si>
  <si>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</si>
  <si>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</si>
  <si>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</si>
  <si>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</si>
  <si>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</si>
  <si>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</si>
  <si>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</si>
  <si>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</si>
  <si>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</si>
  <si>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</si>
  <si>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</si>
  <si>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</si>
  <si>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</si>
  <si>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</si>
  <si>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</si>
  <si>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</si>
  <si>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</si>
  <si>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</si>
  <si>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</si>
  <si>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</si>
  <si>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</si>
  <si>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</si>
  <si>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</si>
  <si>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</si>
  <si>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</si>
  <si>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</si>
  <si>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</si>
  <si>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</si>
  <si>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</si>
  <si>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</si>
  <si>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</si>
  <si>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</si>
  <si>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</si>
  <si>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</si>
  <si>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</si>
  <si>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</si>
  <si>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</si>
  <si>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</si>
  <si>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</si>
  <si>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</si>
  <si>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</si>
  <si>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</si>
  <si>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</si>
  <si>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</si>
  <si>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</si>
  <si>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</si>
  <si>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</si>
  <si>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</si>
  <si>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</si>
  <si>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</si>
  <si>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</si>
  <si>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</si>
  <si>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</si>
  <si>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</si>
  <si>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</si>
  <si>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</si>
  <si>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</si>
  <si>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</si>
  <si>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</si>
  <si>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</si>
  <si>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</si>
  <si>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</si>
  <si>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</si>
  <si>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</si>
  <si>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</si>
  <si>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</si>
  <si>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</si>
  <si>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</si>
  <si>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</si>
  <si>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</si>
  <si>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</si>
  <si>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</si>
  <si>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</si>
  <si>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</si>
  <si>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</si>
  <si>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</si>
  <si>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</si>
  <si>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</si>
  <si>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</si>
  <si>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</si>
  <si>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</si>
  <si>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</si>
  <si>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</si>
  <si>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</si>
  <si>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</si>
  <si>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</si>
  <si>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</si>
  <si>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</si>
  <si>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</si>
  <si>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</si>
  <si>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</si>
  <si>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</si>
  <si>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</si>
  <si>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</si>
  <si>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</si>
  <si>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</si>
  <si>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</si>
  <si>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</si>
  <si>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</si>
  <si>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</si>
  <si>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</si>
  <si>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</si>
  <si>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</si>
  <si>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</si>
  <si>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</si>
  <si>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</si>
  <si>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</si>
  <si>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</si>
  <si>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</si>
  <si>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</si>
  <si>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</si>
  <si>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</si>
  <si>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</si>
  <si>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</si>
  <si>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</si>
  <si>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</si>
  <si>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</si>
  <si>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</si>
  <si>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</si>
  <si>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</si>
  <si>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</si>
  <si>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</si>
  <si>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</si>
  <si>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</si>
  <si>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</si>
  <si>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</si>
  <si>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</si>
  <si>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</si>
  <si>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</si>
  <si>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</si>
  <si>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</si>
  <si>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</si>
  <si>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</si>
  <si>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</si>
  <si>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</si>
  <si>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</si>
  <si>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</si>
  <si>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</si>
  <si>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</si>
  <si>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</si>
  <si>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</si>
  <si>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</si>
  <si>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</si>
  <si>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</si>
  <si>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</si>
  <si>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</si>
  <si>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</si>
  <si>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</si>
  <si>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</si>
  <si>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</si>
  <si>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</si>
  <si>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</si>
  <si>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</si>
  <si>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</si>
  <si>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</si>
  <si>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</si>
  <si>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</si>
  <si>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</si>
  <si>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</si>
  <si>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</si>
  <si>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</si>
  <si>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</si>
  <si>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</si>
  <si>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</si>
  <si>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</si>
  <si>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</si>
  <si>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</si>
  <si>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</si>
  <si>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</si>
  <si>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</si>
  <si>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</si>
  <si>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</si>
  <si>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</si>
  <si>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</si>
  <si>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</si>
  <si>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</si>
  <si>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</si>
  <si>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</si>
  <si>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</si>
  <si>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</si>
  <si>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</si>
  <si>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</si>
  <si>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</si>
  <si>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</si>
  <si>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</si>
  <si>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</si>
  <si>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</si>
  <si>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</si>
  <si>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</si>
  <si>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</si>
  <si>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</si>
  <si>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</si>
  <si>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</si>
  <si>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</si>
  <si>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</si>
  <si>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</si>
  <si>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</si>
  <si>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</si>
  <si>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</si>
  <si>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</si>
  <si>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</si>
  <si>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</si>
  <si>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</si>
  <si>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</si>
  <si>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</si>
  <si>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</si>
  <si>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</si>
  <si>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</si>
  <si>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</si>
  <si>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</si>
  <si>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</si>
  <si>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</si>
  <si>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</si>
  <si>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</si>
  <si>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</si>
  <si>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</si>
  <si>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</si>
  <si>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</si>
  <si>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</si>
  <si>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</si>
  <si>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</si>
  <si>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</si>
  <si>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</si>
  <si>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</si>
  <si>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</si>
  <si>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</si>
  <si>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</si>
  <si>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</si>
  <si>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</si>
  <si>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</si>
  <si>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</si>
  <si>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</si>
  <si>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</si>
  <si>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</si>
  <si>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</si>
  <si>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</si>
  <si>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</si>
  <si>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</si>
  <si>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</si>
  <si>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</si>
  <si>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</si>
  <si>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</si>
  <si>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</si>
  <si>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</si>
  <si>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</si>
  <si>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</si>
  <si>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</si>
  <si>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</si>
  <si>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</si>
  <si>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</si>
  <si>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</si>
  <si>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</si>
  <si>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</si>
  <si>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</si>
  <si>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</si>
  <si>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</si>
  <si>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</si>
  <si>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</si>
  <si>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</si>
  <si>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</si>
  <si>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</si>
  <si>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</si>
  <si>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</si>
  <si>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</si>
  <si>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</si>
  <si>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</si>
  <si>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</si>
  <si>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</si>
  <si>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</si>
  <si>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</si>
  <si>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</si>
  <si>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</si>
  <si>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</si>
  <si>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</si>
  <si>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</si>
  <si>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</si>
  <si>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</si>
  <si>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</si>
  <si>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</si>
  <si>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</si>
  <si>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</si>
  <si>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</si>
  <si>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</si>
  <si>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</si>
  <si>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</si>
  <si>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</si>
  <si>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</si>
  <si>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</si>
  <si>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</si>
  <si>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</si>
  <si>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</si>
  <si>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</si>
  <si>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</si>
  <si>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</si>
  <si>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</si>
  <si>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</si>
  <si>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</si>
  <si>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</si>
  <si>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</si>
  <si>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</si>
  <si>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</si>
  <si>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</si>
  <si>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</si>
  <si>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</si>
  <si>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</si>
  <si>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</si>
  <si>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</si>
  <si>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</si>
  <si>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</si>
  <si>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</si>
  <si>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</si>
  <si>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</si>
  <si>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</si>
  <si>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</si>
  <si>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</si>
  <si>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</si>
  <si>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</si>
  <si>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</si>
  <si>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</si>
  <si>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</si>
  <si>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</si>
  <si>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</si>
  <si>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</si>
  <si>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</si>
  <si>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</si>
  <si>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</si>
  <si>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</si>
  <si>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</si>
  <si>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</si>
  <si>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</si>
  <si>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</si>
  <si>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</si>
  <si>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</si>
  <si>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</si>
  <si>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</si>
  <si>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</si>
  <si>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</si>
  <si>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</si>
  <si>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</si>
  <si>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</si>
  <si>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</si>
  <si>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</si>
  <si>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</si>
  <si>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</si>
  <si>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</si>
  <si>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</si>
  <si>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</si>
  <si>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</si>
  <si>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</si>
  <si>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</si>
  <si>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</si>
  <si>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</si>
  <si>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</si>
  <si>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</si>
  <si>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</si>
  <si>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</si>
  <si>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</si>
  <si>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</si>
  <si>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</si>
  <si>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</si>
  <si>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</si>
  <si>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</si>
  <si>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</si>
  <si>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</si>
  <si>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</si>
  <si>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</si>
  <si>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</si>
  <si>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</si>
  <si>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</si>
  <si>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</si>
  <si>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</si>
  <si>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</si>
  <si>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</si>
  <si>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</si>
  <si>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</si>
  <si>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</si>
  <si>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</si>
  <si>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</si>
  <si>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</si>
  <si>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</si>
  <si>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</si>
  <si>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</si>
  <si>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</si>
  <si>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</si>
  <si>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</si>
  <si>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</si>
  <si>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</si>
  <si>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</si>
  <si>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</si>
  <si>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</si>
  <si>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</si>
  <si>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</si>
  <si>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</si>
  <si>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</si>
  <si>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</si>
  <si>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</si>
  <si>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</si>
  <si>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</si>
  <si>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</si>
  <si>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</si>
  <si>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</si>
  <si>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</si>
  <si>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</si>
  <si>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</si>
  <si>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</si>
  <si>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</si>
  <si>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</si>
  <si>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</si>
  <si>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</si>
  <si>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</si>
  <si>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</si>
  <si>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</si>
  <si>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</si>
  <si>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</si>
  <si>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</si>
  <si>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</si>
  <si>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</si>
  <si>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</si>
  <si>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</si>
  <si>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</si>
  <si>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</si>
  <si>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</si>
  <si>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</si>
  <si>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</si>
  <si>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</si>
  <si>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</si>
  <si>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</si>
  <si>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</si>
  <si>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</si>
  <si>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</si>
  <si>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</si>
  <si>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</si>
  <si>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</si>
  <si>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</si>
  <si>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</si>
  <si>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</si>
  <si>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</si>
  <si>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</si>
  <si>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</si>
  <si>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</si>
  <si>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</si>
  <si>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</si>
  <si>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</si>
  <si>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</si>
  <si>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</si>
  <si>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</si>
  <si>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</si>
  <si>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</si>
  <si>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</si>
  <si>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</si>
  <si>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</si>
  <si>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</si>
  <si>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</si>
  <si>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</si>
  <si>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</si>
  <si>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</si>
  <si>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</si>
  <si>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</si>
  <si>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</si>
  <si>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</si>
  <si>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</si>
  <si>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</si>
  <si>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</si>
  <si>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</si>
  <si>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</si>
  <si>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</si>
  <si>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</si>
  <si>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</si>
  <si>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</si>
  <si>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</si>
  <si>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</si>
  <si>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</si>
  <si>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</si>
  <si>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</si>
  <si>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</si>
  <si>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</si>
  <si>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</si>
  <si>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</si>
  <si>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</si>
  <si>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</si>
  <si>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</si>
  <si>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</si>
  <si>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</si>
  <si>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</si>
  <si>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</si>
  <si>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</si>
  <si>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</si>
  <si>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</si>
  <si>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</si>
  <si>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</si>
  <si>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</si>
  <si>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</si>
  <si>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</si>
  <si>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</si>
  <si>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</si>
  <si>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</si>
  <si>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</si>
  <si>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</si>
  <si>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</si>
  <si>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</si>
  <si>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</si>
  <si>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</si>
  <si>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</si>
  <si>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</si>
  <si>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</si>
  <si>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</si>
  <si>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</si>
  <si>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</si>
  <si>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</si>
  <si>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</si>
  <si>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</si>
  <si>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</si>
  <si>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</si>
  <si>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</si>
  <si>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</si>
  <si>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</si>
  <si>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</si>
  <si>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</si>
  <si>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</si>
  <si>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</si>
  <si>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</si>
  <si>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</si>
  <si>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</si>
  <si>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</si>
  <si>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</si>
  <si>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</si>
  <si>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</si>
  <si>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</si>
  <si>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</si>
  <si>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</si>
  <si>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</si>
  <si>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</si>
  <si>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</si>
  <si>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</si>
  <si>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</si>
  <si>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</si>
  <si>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</si>
  <si>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</si>
  <si>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</si>
  <si>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</si>
  <si>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</si>
  <si>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</si>
  <si>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</si>
  <si>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</si>
  <si>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</si>
  <si>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</si>
  <si>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</si>
  <si>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</si>
  <si>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</si>
  <si>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</si>
  <si>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</si>
  <si>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</si>
  <si>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</si>
  <si>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</si>
  <si>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</si>
  <si>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</si>
  <si>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</si>
  <si>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</si>
  <si>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</si>
  <si>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</si>
  <si>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</si>
  <si>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</si>
  <si>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</si>
  <si>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</si>
  <si>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</si>
  <si>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</si>
  <si>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</si>
  <si>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</si>
  <si>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</si>
  <si>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</si>
  <si>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</si>
  <si>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</si>
  <si>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</si>
  <si>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</si>
  <si>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</si>
  <si>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</si>
  <si>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</si>
  <si>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</si>
  <si>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</si>
  <si>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</si>
  <si>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</si>
  <si>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</si>
  <si>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</si>
  <si>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</si>
  <si>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</si>
  <si>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</si>
  <si>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</si>
  <si>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</si>
  <si>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</si>
  <si>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</si>
  <si>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</si>
  <si>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</si>
  <si>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</si>
  <si>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</si>
  <si>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</si>
  <si>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</si>
  <si>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</si>
  <si>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</si>
  <si>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</si>
  <si>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</si>
  <si>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</si>
  <si>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</si>
  <si>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</si>
  <si>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</si>
  <si>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</si>
  <si>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</si>
  <si>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</si>
  <si>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</si>
  <si>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</si>
  <si>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</si>
  <si>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</si>
  <si>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</si>
  <si>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</si>
  <si>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</si>
  <si>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</si>
  <si>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</si>
  <si>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</si>
  <si>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</si>
  <si>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</si>
  <si>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</si>
  <si>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</si>
  <si>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</si>
  <si>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</si>
  <si>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</si>
  <si>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</si>
  <si>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</si>
  <si>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</si>
  <si>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</si>
  <si>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</si>
  <si>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</si>
  <si>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</si>
  <si>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</si>
  <si>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</si>
  <si>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</si>
  <si>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</si>
  <si>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</si>
  <si>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</si>
  <si>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</si>
  <si>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</si>
  <si>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</si>
  <si>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</si>
  <si>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</si>
  <si>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</si>
  <si>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</si>
  <si>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</si>
  <si>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</si>
  <si>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</si>
  <si>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</si>
  <si>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</si>
  <si>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</si>
  <si>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</si>
  <si>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</si>
  <si>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</si>
  <si>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</si>
  <si>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</si>
  <si>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</si>
  <si>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</si>
  <si>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</si>
  <si>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</si>
  <si>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</si>
  <si>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</si>
  <si>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</si>
  <si>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</si>
  <si>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</si>
  <si>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</si>
  <si>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</si>
  <si>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</si>
  <si>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</si>
  <si>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</si>
  <si>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</si>
  <si>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</si>
  <si>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</si>
  <si>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</si>
  <si>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</si>
  <si>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</si>
  <si>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</si>
  <si>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</si>
  <si>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</si>
  <si>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</si>
  <si>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</si>
  <si>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</si>
  <si>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</si>
  <si>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</si>
  <si>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</si>
  <si>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</si>
  <si>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</si>
  <si>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</si>
  <si>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</si>
  <si>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</si>
  <si>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</si>
  <si>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</si>
  <si>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</si>
  <si>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</si>
  <si>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</si>
  <si>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</si>
  <si>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</si>
  <si>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</si>
  <si>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</si>
  <si>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</si>
  <si>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</si>
  <si>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</si>
  <si>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</si>
  <si>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</si>
  <si>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</si>
  <si>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</si>
  <si>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</si>
  <si>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</si>
  <si>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</si>
  <si>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</si>
  <si>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</si>
  <si>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</si>
  <si>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</si>
  <si>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</si>
  <si>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</si>
  <si>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</si>
  <si>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</si>
  <si>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</si>
  <si>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</si>
  <si>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</si>
  <si>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</si>
  <si>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</si>
  <si>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</si>
  <si>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</si>
  <si>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</si>
  <si>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</si>
  <si>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</si>
  <si>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</si>
  <si>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</si>
  <si>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</si>
  <si>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</si>
  <si>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</si>
  <si>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</si>
  <si>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</si>
  <si>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</si>
  <si>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</si>
  <si>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</si>
  <si>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</si>
  <si>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</si>
  <si>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</si>
  <si>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</si>
  <si>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</si>
  <si>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</si>
  <si>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</si>
  <si>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</si>
  <si>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</si>
  <si>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</si>
  <si>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</si>
  <si>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</si>
  <si>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</si>
  <si>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</si>
  <si>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</si>
  <si>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</si>
  <si>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</si>
  <si>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</si>
  <si>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</si>
  <si>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</si>
  <si>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</si>
  <si>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</si>
  <si>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</si>
  <si>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</si>
  <si>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</si>
  <si>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</si>
  <si>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</si>
  <si>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</si>
  <si>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</si>
  <si>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</si>
  <si>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</si>
  <si>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</si>
  <si>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</si>
  <si>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</si>
  <si>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</si>
  <si>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</si>
  <si>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</si>
  <si>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</si>
  <si>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</si>
  <si>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</si>
  <si>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</si>
  <si>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</si>
  <si>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</si>
  <si>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</si>
  <si>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</si>
  <si>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</si>
  <si>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</si>
  <si>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</si>
  <si>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</si>
  <si>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</si>
  <si>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</si>
  <si>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</si>
  <si>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</si>
  <si>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</si>
  <si>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</si>
  <si>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</si>
  <si>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</si>
  <si>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</si>
  <si>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</si>
  <si>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</si>
  <si>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</si>
  <si>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</si>
  <si>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</si>
  <si>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</si>
  <si>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</si>
  <si>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</si>
  <si>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</si>
  <si>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</si>
  <si>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</si>
  <si>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</si>
  <si>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</si>
  <si>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</si>
  <si>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</si>
  <si>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</si>
  <si>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</si>
  <si>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</si>
  <si>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</si>
  <si>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</si>
  <si>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</si>
  <si>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</si>
  <si>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</si>
  <si>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</si>
  <si>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</si>
  <si>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</si>
  <si>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</si>
  <si>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</si>
  <si>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</si>
  <si>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</si>
  <si>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</si>
  <si>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</si>
  <si>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</si>
  <si>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</si>
  <si>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</si>
  <si>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</si>
  <si>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</si>
  <si>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</si>
  <si>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</si>
  <si>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</si>
  <si>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</si>
  <si>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</si>
  <si>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</si>
  <si>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</si>
  <si>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</si>
  <si>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</si>
  <si>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</si>
  <si>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</si>
  <si>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</si>
  <si>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</si>
  <si>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</si>
  <si>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</si>
  <si>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</si>
  <si>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</si>
  <si>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</si>
  <si>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</si>
  <si>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</si>
  <si>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</si>
  <si>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</si>
  <si>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</si>
  <si>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</si>
  <si>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</si>
  <si>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</si>
  <si>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</si>
  <si>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</si>
  <si>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</si>
  <si>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</si>
  <si>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</si>
  <si>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</si>
  <si>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</si>
  <si>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</si>
  <si>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</si>
  <si>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</si>
  <si>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</si>
  <si>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</si>
  <si>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</si>
  <si>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</si>
  <si>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</si>
  <si>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</si>
  <si>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</si>
  <si>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</si>
  <si>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</si>
  <si>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</si>
  <si>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</si>
  <si>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</si>
  <si>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</si>
  <si>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</si>
  <si>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</si>
  <si>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</si>
  <si>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</si>
  <si>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</si>
  <si>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</si>
  <si>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</si>
  <si>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</si>
  <si>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</si>
  <si>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</si>
  <si>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</si>
  <si>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</si>
  <si>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</si>
  <si>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</si>
  <si>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</si>
  <si>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</si>
  <si>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</si>
  <si>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</si>
  <si>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</si>
  <si>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</si>
  <si>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</si>
  <si>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</si>
  <si>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</si>
  <si>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</si>
  <si>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</si>
  <si>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</si>
  <si>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</si>
  <si>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</si>
  <si>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</si>
  <si>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</si>
  <si>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</si>
  <si>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</si>
  <si>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</si>
  <si>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</si>
  <si>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</si>
  <si>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</si>
  <si>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</si>
  <si>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</si>
  <si>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</si>
  <si>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</si>
  <si>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</si>
  <si>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</si>
  <si>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</si>
  <si>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</si>
  <si>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</si>
  <si>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</si>
  <si>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</si>
  <si>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</si>
  <si>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</si>
  <si>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</si>
  <si>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</si>
  <si>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</si>
  <si>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</si>
  <si>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</si>
  <si>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</si>
  <si>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</si>
  <si>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</si>
  <si>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</si>
  <si>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</si>
  <si>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</si>
  <si>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</si>
  <si>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</si>
  <si>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</si>
  <si>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</si>
  <si>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</si>
  <si>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</si>
  <si>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</si>
  <si>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</si>
  <si>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</si>
  <si>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</si>
  <si>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</si>
  <si>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</si>
  <si>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</si>
  <si>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</si>
  <si>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</si>
  <si>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</si>
  <si>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</si>
  <si>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</si>
  <si>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</si>
  <si>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</si>
  <si>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</si>
  <si>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</si>
  <si>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</si>
  <si>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</si>
  <si>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</si>
  <si>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</si>
  <si>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</si>
  <si>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</si>
  <si>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</si>
  <si>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</si>
  <si>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</si>
  <si>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</si>
  <si>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</si>
  <si>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</si>
  <si>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</si>
  <si>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</si>
  <si>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</si>
  <si>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</si>
  <si>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</si>
  <si>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</si>
  <si>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</si>
  <si>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</si>
  <si>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</si>
  <si>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</si>
  <si>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</si>
  <si>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</si>
  <si>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</si>
  <si>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</si>
  <si>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</si>
  <si>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</si>
  <si>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</si>
  <si>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</si>
  <si>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</si>
  <si>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</si>
  <si>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</si>
  <si>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</si>
  <si>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</si>
  <si>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</si>
  <si>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</si>
  <si>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</si>
  <si>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</si>
  <si>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</si>
  <si>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</si>
  <si>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</si>
  <si>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</si>
  <si>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</si>
  <si>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</si>
  <si>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</si>
  <si>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</si>
  <si>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</si>
  <si>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</si>
  <si>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</si>
  <si>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</si>
  <si>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</si>
  <si>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</si>
  <si>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</si>
  <si>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</si>
  <si>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</si>
  <si>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</si>
  <si>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</si>
  <si>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</si>
  <si>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</si>
  <si>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</si>
  <si>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</si>
  <si>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</si>
  <si>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</si>
  <si>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</si>
  <si>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</si>
  <si>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</si>
  <si>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</si>
  <si>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</si>
  <si>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</si>
  <si>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</si>
  <si>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</si>
  <si>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</si>
  <si>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</si>
  <si>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</si>
  <si>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</si>
  <si>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</si>
  <si>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</si>
  <si>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</si>
  <si>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</si>
  <si>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</si>
  <si>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</si>
  <si>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</si>
  <si>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</si>
  <si>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</si>
  <si>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</si>
  <si>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</si>
  <si>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</si>
  <si>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</si>
  <si>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</si>
  <si>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</si>
  <si>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</si>
  <si>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</si>
  <si>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</si>
  <si>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</si>
  <si>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</si>
  <si>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</si>
  <si>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</si>
  <si>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</si>
  <si>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</si>
  <si>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</si>
  <si>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</si>
  <si>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</si>
  <si>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</si>
  <si>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</si>
  <si>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</si>
  <si>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</si>
  <si>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</si>
  <si>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</si>
  <si>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</si>
  <si>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</si>
  <si>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</si>
  <si>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</si>
  <si>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</si>
  <si>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</si>
  <si>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</si>
  <si>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</si>
  <si>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</si>
  <si>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</si>
  <si>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</si>
  <si>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</si>
  <si>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</si>
  <si>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</si>
  <si>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</si>
  <si>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</si>
  <si>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</si>
  <si>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</si>
  <si>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</si>
  <si>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</si>
  <si>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</si>
  <si>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</si>
  <si>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</si>
  <si>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</si>
  <si>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</si>
  <si>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</si>
  <si>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</si>
  <si>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</si>
  <si>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</si>
  <si>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</si>
  <si>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</si>
  <si>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</si>
  <si>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</si>
  <si>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</si>
  <si>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</si>
  <si>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</si>
  <si>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</si>
  <si>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</si>
  <si>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</si>
  <si>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</si>
  <si>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</si>
  <si>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</si>
  <si>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</si>
  <si>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</si>
  <si>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</si>
  <si>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</si>
  <si>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</si>
  <si>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</si>
  <si>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</si>
  <si>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</si>
  <si>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</si>
  <si>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</si>
  <si>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</si>
  <si>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</si>
  <si>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</si>
  <si>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</si>
  <si>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</si>
  <si>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</si>
  <si>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</si>
  <si>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</si>
  <si>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</si>
  <si>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</si>
  <si>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</si>
  <si>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</si>
  <si>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</si>
  <si>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</si>
  <si>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</si>
  <si>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</si>
  <si>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</si>
  <si>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</si>
  <si>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</si>
  <si>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</si>
  <si>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</si>
  <si>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</si>
  <si>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</si>
  <si>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</si>
  <si>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</si>
  <si>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</si>
  <si>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</si>
  <si>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</si>
  <si>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</si>
  <si>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</si>
  <si>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</si>
  <si>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</si>
  <si>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</si>
  <si>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</si>
  <si>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</si>
  <si>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</si>
  <si>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</si>
  <si>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</si>
  <si>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</si>
  <si>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</si>
  <si>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</si>
  <si>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</si>
  <si>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</si>
  <si>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</si>
  <si>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</si>
  <si>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</si>
  <si>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</si>
  <si>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</si>
  <si>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</si>
  <si>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</si>
  <si>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</si>
  <si>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</si>
  <si>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</si>
  <si>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</si>
  <si>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</si>
  <si>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</si>
  <si>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</si>
  <si>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</si>
  <si>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</si>
  <si>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</si>
  <si>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</si>
  <si>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</si>
  <si>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</si>
  <si>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</si>
  <si>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</si>
  <si>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</si>
  <si>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</si>
  <si>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</si>
  <si>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</si>
  <si>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</si>
  <si>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</si>
  <si>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</si>
  <si>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</si>
  <si>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</si>
  <si>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</si>
  <si>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</si>
  <si>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</si>
  <si>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</si>
  <si>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</si>
  <si>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</si>
  <si>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</si>
  <si>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</si>
  <si>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</si>
  <si>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</si>
  <si>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</si>
  <si>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</si>
  <si>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</si>
  <si>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</si>
  <si>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</si>
  <si>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</si>
  <si>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</si>
  <si>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</si>
  <si>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</si>
  <si>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</si>
  <si>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</si>
  <si>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</si>
  <si>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</si>
  <si>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</si>
  <si>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</si>
  <si>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</si>
  <si>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</si>
  <si>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</si>
  <si>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</si>
  <si>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</si>
  <si>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</si>
  <si>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</si>
  <si>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</si>
  <si>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</si>
  <si>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</si>
  <si>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</si>
  <si>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</si>
  <si>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</si>
  <si>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</si>
  <si>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</si>
  <si>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</si>
  <si>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</si>
  <si>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</si>
  <si>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</si>
  <si>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</si>
  <si>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</si>
  <si>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</si>
  <si>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</si>
  <si>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</si>
  <si>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</si>
  <si>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</si>
  <si>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</si>
  <si>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</si>
  <si>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</si>
  <si>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</si>
  <si>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</si>
  <si>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</si>
  <si>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</si>
  <si>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</si>
  <si>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</si>
  <si>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</si>
  <si>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</si>
  <si>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</si>
  <si>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</si>
  <si>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</si>
  <si>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</si>
  <si>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</si>
  <si>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</si>
  <si>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</si>
  <si>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</si>
  <si>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</si>
  <si>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</si>
  <si>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</si>
  <si>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</si>
  <si>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</si>
  <si>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</si>
  <si>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</si>
  <si>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</si>
  <si>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</si>
  <si>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</si>
  <si>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</si>
  <si>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</si>
  <si>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</si>
  <si>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</si>
  <si>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</si>
  <si>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</si>
  <si>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</si>
  <si>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</si>
  <si>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</si>
  <si>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</si>
  <si>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</si>
  <si>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</si>
  <si>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</si>
  <si>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</si>
  <si>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</si>
  <si>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</si>
  <si>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</si>
  <si>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</si>
  <si>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</si>
  <si>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</si>
  <si>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</si>
  <si>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</si>
  <si>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</si>
  <si>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</si>
  <si>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</si>
  <si>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</si>
  <si>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</si>
  <si>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</si>
  <si>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</si>
  <si>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</si>
  <si>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</si>
  <si>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</si>
  <si>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</si>
  <si>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</si>
  <si>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</si>
  <si>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</si>
  <si>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</si>
  <si>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</si>
  <si>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</si>
  <si>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</si>
  <si>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</si>
  <si>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</si>
  <si>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</si>
  <si>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</si>
  <si>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</si>
  <si>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</si>
  <si>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</si>
  <si>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</si>
  <si>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</si>
  <si>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</si>
  <si>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</si>
  <si>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</si>
  <si>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</si>
  <si>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</si>
  <si>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</si>
  <si>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</si>
  <si>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</si>
  <si>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</si>
  <si>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</si>
  <si>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</si>
  <si>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</si>
  <si>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</si>
  <si>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</si>
  <si>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</si>
  <si>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</si>
  <si>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</si>
  <si>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</si>
  <si>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</si>
  <si>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</si>
  <si>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</si>
  <si>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</si>
  <si>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</si>
  <si>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</si>
  <si>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</si>
  <si>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</si>
  <si>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</si>
  <si>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</si>
  <si>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</si>
  <si>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</si>
  <si>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</si>
  <si>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</si>
  <si>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</si>
  <si>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</si>
  <si>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</si>
  <si>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</si>
  <si>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</si>
  <si>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</si>
  <si>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</si>
  <si>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</si>
  <si>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</si>
  <si>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</si>
  <si>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</si>
  <si>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</si>
  <si>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</si>
  <si>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</si>
  <si>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</si>
  <si>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</si>
  <si>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</si>
  <si>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</si>
  <si>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</si>
  <si>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</si>
  <si>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</si>
  <si>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</si>
  <si>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</si>
  <si>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</si>
  <si>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</si>
  <si>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</si>
  <si>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</si>
  <si>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</si>
  <si>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</si>
  <si>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</si>
  <si>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</si>
  <si>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</si>
  <si>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</si>
  <si>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</si>
  <si>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</si>
  <si>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</si>
  <si>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</si>
  <si>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</si>
  <si>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</si>
  <si>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</si>
  <si>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</si>
  <si>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</si>
  <si>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</si>
  <si>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</si>
  <si>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</si>
  <si>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</si>
  <si>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</si>
  <si>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</si>
  <si>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</si>
  <si>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</si>
  <si>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</si>
  <si>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</si>
  <si>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</si>
  <si>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</si>
  <si>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</si>
  <si>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</si>
  <si>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</si>
  <si>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</si>
  <si>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</si>
  <si>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</si>
  <si>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</si>
  <si>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</si>
  <si>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</si>
  <si>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</si>
  <si>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</si>
  <si>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</si>
  <si>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</si>
  <si>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</si>
  <si>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</si>
  <si>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</si>
  <si>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</si>
  <si>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</si>
  <si>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</si>
  <si>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</si>
  <si>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</si>
  <si>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</si>
  <si>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</si>
  <si>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</si>
  <si>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</si>
  <si>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</si>
  <si>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</si>
  <si>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</si>
  <si>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</si>
  <si>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</si>
  <si>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</si>
  <si>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</si>
  <si>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</si>
  <si>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</si>
  <si>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</si>
  <si>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</si>
  <si>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</si>
  <si>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</si>
  <si>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</si>
  <si>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</si>
  <si>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</si>
  <si>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</si>
  <si>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</si>
  <si>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</si>
  <si>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</si>
  <si>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</si>
  <si>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</si>
  <si>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</si>
  <si>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</si>
  <si>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</si>
  <si>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</si>
  <si>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</si>
  <si>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</si>
  <si>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</si>
  <si>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</si>
  <si>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</si>
  <si>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</si>
  <si>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</si>
  <si>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</si>
  <si>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</si>
  <si>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</si>
  <si>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</si>
  <si>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</si>
  <si>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</si>
  <si>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</si>
  <si>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</si>
  <si>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</si>
  <si>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</si>
  <si>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</si>
  <si>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</si>
  <si>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</si>
  <si>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</si>
  <si>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</si>
  <si>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</si>
  <si>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</si>
  <si>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</si>
  <si>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</si>
  <si>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</si>
  <si>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</si>
  <si>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</si>
  <si>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</si>
  <si>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</si>
  <si>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</si>
  <si>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</si>
  <si>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</si>
  <si>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</si>
  <si>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</si>
  <si>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</si>
  <si>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</si>
  <si>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</si>
  <si>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</si>
  <si>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</si>
  <si>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</si>
  <si>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</si>
  <si>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</si>
  <si>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</si>
  <si>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</si>
  <si>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</si>
  <si>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</si>
  <si>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</si>
  <si>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</si>
  <si>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</si>
  <si>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</si>
  <si>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</si>
  <si>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</si>
  <si>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</si>
  <si>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</si>
  <si>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</si>
  <si>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</si>
  <si>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</si>
  <si>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</si>
  <si>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</si>
  <si>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</si>
  <si>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</si>
  <si>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</si>
  <si>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</si>
  <si>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</si>
  <si>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</si>
  <si>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</si>
  <si>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</si>
  <si>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</si>
  <si>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</si>
  <si>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</si>
  <si>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</si>
  <si>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</si>
  <si>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</si>
  <si>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</si>
  <si>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</si>
  <si>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</si>
  <si>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</si>
  <si>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</si>
  <si>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</si>
  <si>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</si>
  <si>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</si>
  <si>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</si>
  <si>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</si>
  <si>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</si>
  <si>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</si>
  <si>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</si>
  <si>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</si>
  <si>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</si>
  <si>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</si>
  <si>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</si>
  <si>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</si>
  <si>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</si>
  <si>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</si>
  <si>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</si>
  <si>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</si>
  <si>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</si>
  <si>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</si>
  <si>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</si>
  <si>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</si>
  <si>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</si>
  <si>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</si>
  <si>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</si>
  <si>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</si>
  <si>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</si>
  <si>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</si>
  <si>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</si>
  <si>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</si>
  <si>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</si>
  <si>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</si>
  <si>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</si>
  <si>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</si>
  <si>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</si>
  <si>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</si>
  <si>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</si>
  <si>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</si>
  <si>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</si>
  <si>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</si>
  <si>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</si>
  <si>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</si>
  <si>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</si>
  <si>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</si>
  <si>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</si>
  <si>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</si>
  <si>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</si>
  <si>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</si>
  <si>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</si>
  <si>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</si>
  <si>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</si>
  <si>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</si>
  <si>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</si>
  <si>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</si>
  <si>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</si>
  <si>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</si>
  <si>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</si>
  <si>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</si>
  <si>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</si>
  <si>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</si>
  <si>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</si>
  <si>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</si>
  <si>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</si>
  <si>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</si>
  <si>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</si>
  <si>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</si>
  <si>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</si>
  <si>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</si>
  <si>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</si>
  <si>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</si>
  <si>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</si>
  <si>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</si>
  <si>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</si>
  <si>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</si>
  <si>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</si>
  <si>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</si>
  <si>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</si>
  <si>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</si>
  <si>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</si>
  <si>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</si>
  <si>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</si>
  <si>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</si>
  <si>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</si>
  <si>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</si>
  <si>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</si>
  <si>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</si>
  <si>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</si>
  <si>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</si>
  <si>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</si>
  <si>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</si>
  <si>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</si>
  <si>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</si>
  <si>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</si>
  <si>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</si>
  <si>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</si>
  <si>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</si>
  <si>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</si>
  <si>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</si>
  <si>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</si>
  <si>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</si>
  <si>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</si>
  <si>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</si>
  <si>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</si>
  <si>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</si>
  <si>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</si>
  <si>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</si>
  <si>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</si>
  <si>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</si>
  <si>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</si>
  <si>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</si>
  <si>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</si>
  <si>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</si>
  <si>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</si>
  <si>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</si>
  <si>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</si>
  <si>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</si>
  <si>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</si>
  <si>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</si>
  <si>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</si>
  <si>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</si>
  <si>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</si>
  <si>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</si>
  <si>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</si>
  <si>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</si>
  <si>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</si>
  <si>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</si>
  <si>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</si>
  <si>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</si>
  <si>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</si>
  <si>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</si>
  <si>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</si>
  <si>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</si>
  <si>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</si>
  <si>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</si>
  <si>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</si>
  <si>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</si>
  <si>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</si>
  <si>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</si>
  <si>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</si>
  <si>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</si>
  <si>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</si>
  <si>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</si>
  <si>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</si>
  <si>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</si>
  <si>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</si>
  <si>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</si>
  <si>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</si>
  <si>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</si>
  <si>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</si>
  <si>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</si>
  <si>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</si>
  <si>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</si>
  <si>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</si>
  <si>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</si>
  <si>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</si>
  <si>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</si>
  <si>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</si>
  <si>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</si>
  <si>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</si>
  <si>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</si>
  <si>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</si>
  <si>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</si>
  <si>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</si>
  <si>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</si>
  <si>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</si>
  <si>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</si>
  <si>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</si>
  <si>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</si>
  <si>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</si>
  <si>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</si>
  <si>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</si>
  <si>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</si>
  <si>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</si>
  <si>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</si>
  <si>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</si>
  <si>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</si>
  <si>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</si>
  <si>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</si>
  <si>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</si>
  <si>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</si>
  <si>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</si>
  <si>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</si>
  <si>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</si>
  <si>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</si>
  <si>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</si>
  <si>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</si>
  <si>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</si>
  <si>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</si>
  <si>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</si>
  <si>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</si>
  <si>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</si>
  <si>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</si>
  <si>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</si>
  <si>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</si>
  <si>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</si>
  <si>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</si>
  <si>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</si>
  <si>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</si>
  <si>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</si>
  <si>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</si>
  <si>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</si>
  <si>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</si>
  <si>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</si>
  <si>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</si>
  <si>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</si>
  <si>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</si>
  <si>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</si>
  <si>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</si>
  <si>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</si>
  <si>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</si>
  <si>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</si>
  <si>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</si>
  <si>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</si>
  <si>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</si>
  <si>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</si>
  <si>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</si>
  <si>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</si>
  <si>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</si>
  <si>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</si>
  <si>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</si>
  <si>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</si>
  <si>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</si>
  <si>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</si>
  <si>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</si>
  <si>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</si>
  <si>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</si>
  <si>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</si>
  <si>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</si>
  <si>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</si>
  <si>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</si>
  <si>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</si>
  <si>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</si>
  <si>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</si>
  <si>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</si>
  <si>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</si>
  <si>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</si>
  <si>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</si>
  <si>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</si>
  <si>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</si>
  <si>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</si>
  <si>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</si>
  <si>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</si>
  <si>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</si>
  <si>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</si>
  <si>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</si>
  <si>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</si>
  <si>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</si>
  <si>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</si>
  <si>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</si>
  <si>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</si>
  <si>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</si>
  <si>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</si>
  <si>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</si>
  <si>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</si>
  <si>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</si>
  <si>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</si>
  <si>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</si>
  <si>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</si>
  <si>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</si>
  <si>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</si>
  <si>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</si>
  <si>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</si>
  <si>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</si>
  <si>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</si>
  <si>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</si>
  <si>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</si>
  <si>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</si>
  <si>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</si>
  <si>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</si>
  <si>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</si>
  <si>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</si>
  <si>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</si>
  <si>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</si>
  <si>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</si>
  <si>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</si>
  <si>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</si>
  <si>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</si>
  <si>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</si>
  <si>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</si>
  <si>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</si>
  <si>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</si>
  <si>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</si>
  <si>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</si>
  <si>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</si>
  <si>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</si>
  <si>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</si>
  <si>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</si>
  <si>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</si>
  <si>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</si>
  <si>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</si>
  <si>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</si>
  <si>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</si>
  <si>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</si>
  <si>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</si>
  <si>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</si>
  <si>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</si>
  <si>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</si>
  <si>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</si>
  <si>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</si>
  <si>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</si>
  <si>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</si>
  <si>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</si>
  <si>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</si>
  <si>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</si>
  <si>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</si>
  <si>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</si>
  <si>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</si>
  <si>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</si>
  <si>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</si>
  <si>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</si>
  <si>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</si>
  <si>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</si>
  <si>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</si>
  <si>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</si>
  <si>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</si>
  <si>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</si>
  <si>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</si>
  <si>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</si>
  <si>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</si>
  <si>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</si>
  <si>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</si>
  <si>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</si>
  <si>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</si>
  <si>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</si>
  <si>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</si>
  <si>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</si>
  <si>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</si>
  <si>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</si>
  <si>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</si>
  <si>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</si>
  <si>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</si>
  <si>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</si>
  <si>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</si>
  <si>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</si>
  <si>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</si>
  <si>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</si>
  <si>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</si>
  <si>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</si>
  <si>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</si>
  <si>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</si>
  <si>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</si>
  <si>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</si>
  <si>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</si>
  <si>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</si>
  <si>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</si>
  <si>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</si>
  <si>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</si>
  <si>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</si>
  <si>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</si>
  <si>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</si>
  <si>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</si>
  <si>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</si>
  <si>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</si>
  <si>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</si>
  <si>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</si>
  <si>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</si>
  <si>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</si>
  <si>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</si>
  <si>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</si>
  <si>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</si>
  <si>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</si>
  <si>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</si>
  <si>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</si>
  <si>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</si>
  <si>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</si>
  <si>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</si>
  <si>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</si>
  <si>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</si>
  <si>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</si>
  <si>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</si>
  <si>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</si>
  <si>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</si>
  <si>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</si>
  <si>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</si>
  <si>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</si>
  <si>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</si>
  <si>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</si>
  <si>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</si>
  <si>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</si>
  <si>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</si>
  <si>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</si>
  <si>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</si>
  <si>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</si>
  <si>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</si>
  <si>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</si>
  <si>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</si>
  <si>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</si>
  <si>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</si>
  <si>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</si>
  <si>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</si>
  <si>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</si>
  <si>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</si>
  <si>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</si>
  <si>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</si>
  <si>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</si>
  <si>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</si>
  <si>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</si>
  <si>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</si>
  <si>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</si>
  <si>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</si>
  <si>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</si>
  <si>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</si>
  <si>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</si>
  <si>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</si>
  <si>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</si>
  <si>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</si>
  <si>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</si>
  <si>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</si>
  <si>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</si>
  <si>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</si>
  <si>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</si>
  <si>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</si>
  <si>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</si>
  <si>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</si>
  <si>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</si>
  <si>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</si>
  <si>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</si>
  <si>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</si>
  <si>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</si>
  <si>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</si>
  <si>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</si>
  <si>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</si>
  <si>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</si>
  <si>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</si>
  <si>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</si>
  <si>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</si>
  <si>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</si>
  <si>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</si>
  <si>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</si>
  <si>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</si>
  <si>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</si>
  <si>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</si>
  <si>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</si>
  <si>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</si>
  <si>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</si>
  <si>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</si>
  <si>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</si>
  <si>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</si>
  <si>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</si>
  <si>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</si>
  <si>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</si>
  <si>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</si>
  <si>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</si>
  <si>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</si>
  <si>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</si>
  <si>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</si>
  <si>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</si>
  <si>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</si>
  <si>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</si>
  <si>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</si>
  <si>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</si>
  <si>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</si>
  <si>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</si>
  <si>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</si>
  <si>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</si>
  <si>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</si>
  <si>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</si>
  <si>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</si>
  <si>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</si>
  <si>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</si>
  <si>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</si>
  <si>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</si>
  <si>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</si>
  <si>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</si>
  <si>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</si>
  <si>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</si>
  <si>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</si>
  <si>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</si>
  <si>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</si>
  <si>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</si>
  <si>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</si>
  <si>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</si>
  <si>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</si>
  <si>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</si>
  <si>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</si>
  <si>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</si>
  <si>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</si>
  <si>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</si>
  <si>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</si>
  <si>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</si>
  <si>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</si>
  <si>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</si>
  <si>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</si>
  <si>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</si>
  <si>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</si>
  <si>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</si>
  <si>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</si>
  <si>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</si>
  <si>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</si>
  <si>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</si>
  <si>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</si>
  <si>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</si>
  <si>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</si>
  <si>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</si>
  <si>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</si>
  <si>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</si>
  <si>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</si>
  <si>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</si>
  <si>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</si>
  <si>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</si>
  <si>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</si>
  <si>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</si>
  <si>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</si>
  <si>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</si>
  <si>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</si>
  <si>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</si>
  <si>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</si>
  <si>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</si>
  <si>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</si>
  <si>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</si>
  <si>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</si>
  <si>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</si>
  <si>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</si>
  <si>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</si>
  <si>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</si>
  <si>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</si>
  <si>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</si>
  <si>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</si>
  <si>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</si>
  <si>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</si>
  <si>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</si>
  <si>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</si>
  <si>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</si>
  <si>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</si>
  <si>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</si>
  <si>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</si>
  <si>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</si>
  <si>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</si>
  <si>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</si>
  <si>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</si>
  <si>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</si>
  <si>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</si>
  <si>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</si>
  <si>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</si>
  <si>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</si>
  <si>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</si>
  <si>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</si>
  <si>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</si>
  <si>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</si>
  <si>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</si>
  <si>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</si>
  <si>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</si>
  <si>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</si>
  <si>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</si>
  <si>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</si>
  <si>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</si>
  <si>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</si>
  <si>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</si>
  <si>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</si>
  <si>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</si>
  <si>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</si>
  <si>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</si>
  <si>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</si>
  <si>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</si>
  <si>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</si>
  <si>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</si>
  <si>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</si>
  <si>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</si>
  <si>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</si>
  <si>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</si>
  <si>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</si>
  <si>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</si>
  <si>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</si>
  <si>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</si>
  <si>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</si>
  <si>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</si>
  <si>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</si>
  <si>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</si>
  <si>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</si>
  <si>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</si>
  <si>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</si>
  <si>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</si>
  <si>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</si>
  <si>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</si>
  <si>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</si>
  <si>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</si>
  <si>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</si>
  <si>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</si>
  <si>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</si>
  <si>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</si>
  <si>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</si>
  <si>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</si>
  <si>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</si>
  <si>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</si>
  <si>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</si>
  <si>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</si>
  <si>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</si>
  <si>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</si>
  <si>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</si>
  <si>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</si>
  <si>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</si>
  <si>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</si>
  <si>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</si>
  <si>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</si>
  <si>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</si>
  <si>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</si>
  <si>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</si>
  <si>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</si>
  <si>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</si>
  <si>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</si>
  <si>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</si>
  <si>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</si>
  <si>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</si>
  <si>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</si>
  <si>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</si>
  <si>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</si>
  <si>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</si>
  <si>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</si>
  <si>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</si>
  <si>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</si>
  <si>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</si>
  <si>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</si>
  <si>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</si>
  <si>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</si>
  <si>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</si>
  <si>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</si>
  <si>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</si>
  <si>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</si>
  <si>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</si>
  <si>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</si>
  <si>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</si>
  <si>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</si>
  <si>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</si>
  <si>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</si>
  <si>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</si>
  <si>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</si>
  <si>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</si>
  <si>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</si>
  <si>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</si>
  <si>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</si>
  <si>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</si>
  <si>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</si>
  <si>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</si>
  <si>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</si>
  <si>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</si>
  <si>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</si>
  <si>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</si>
  <si>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</si>
  <si>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</si>
  <si>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</si>
  <si>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</si>
  <si>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</si>
  <si>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</si>
  <si>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</si>
  <si>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</si>
  <si>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</si>
  <si>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</si>
  <si>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</si>
  <si>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</si>
  <si>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</si>
  <si>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</si>
  <si>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</si>
  <si>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</si>
  <si>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</si>
  <si>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</si>
  <si>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</si>
  <si>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</si>
  <si>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</si>
  <si>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</si>
  <si>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</si>
  <si>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</si>
  <si>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</si>
  <si>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</si>
  <si>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</si>
  <si>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</si>
  <si>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</si>
  <si>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</si>
  <si>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</si>
  <si>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</si>
  <si>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</si>
  <si>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</si>
  <si>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</si>
  <si>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</si>
  <si>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</si>
  <si>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</si>
  <si>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</si>
  <si>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</si>
  <si>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</si>
  <si>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</si>
  <si>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</si>
  <si>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</si>
  <si>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</si>
  <si>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</si>
  <si>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</si>
  <si>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</si>
  <si>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</si>
  <si>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</si>
  <si>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</si>
  <si>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</si>
  <si>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</si>
  <si>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</si>
  <si>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</si>
  <si>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</si>
  <si>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</si>
  <si>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</si>
  <si>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</si>
  <si>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</si>
  <si>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</si>
  <si>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</si>
  <si>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</si>
  <si>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</si>
  <si>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</si>
  <si>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</si>
  <si>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</si>
  <si>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</si>
  <si>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</si>
  <si>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</si>
  <si>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</si>
  <si>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</si>
  <si>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</si>
  <si>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</si>
  <si>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</si>
  <si>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</si>
  <si>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</si>
  <si>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</si>
  <si>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</si>
  <si>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</si>
  <si>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</si>
  <si>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</si>
  <si>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</si>
  <si>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</si>
  <si>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</si>
  <si>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</si>
  <si>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</si>
  <si>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</si>
  <si>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</si>
  <si>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</si>
  <si>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</si>
  <si>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</si>
  <si>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</si>
  <si>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</si>
  <si>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</si>
  <si>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</si>
  <si>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</si>
  <si>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</si>
  <si>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</si>
  <si>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</si>
  <si>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</si>
  <si>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</si>
  <si>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</si>
  <si>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</si>
  <si>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</si>
  <si>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</si>
  <si>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</si>
  <si>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</si>
  <si>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</si>
  <si>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</si>
  <si>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</si>
  <si>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</si>
  <si>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</si>
  <si>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</si>
  <si>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</si>
  <si>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</si>
  <si>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</si>
  <si>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</si>
  <si>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</si>
  <si>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</si>
  <si>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</si>
  <si>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</si>
  <si>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</si>
  <si>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</si>
  <si>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</si>
  <si>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</si>
  <si>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</si>
  <si>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</si>
  <si>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</si>
  <si>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</si>
  <si>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</si>
  <si>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</si>
  <si>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</si>
  <si>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</si>
  <si>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</si>
  <si>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</si>
  <si>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</si>
  <si>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</si>
  <si>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</si>
  <si>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</si>
  <si>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</si>
  <si>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</si>
  <si>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</si>
  <si>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</si>
  <si>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</si>
  <si>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</si>
  <si>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</si>
  <si>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</si>
  <si>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</si>
  <si>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</si>
  <si>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</si>
  <si>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</si>
  <si>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</si>
  <si>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</si>
  <si>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</si>
  <si>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</si>
  <si>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</si>
  <si>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</si>
  <si>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</si>
  <si>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</si>
  <si>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</si>
  <si>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</si>
  <si>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</si>
  <si>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</si>
  <si>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</si>
  <si>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</si>
  <si>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</si>
  <si>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</si>
  <si>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</si>
  <si>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</si>
  <si>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</si>
  <si>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</si>
  <si>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</si>
  <si>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</si>
  <si>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</si>
  <si>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</si>
  <si>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</si>
  <si>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</si>
  <si>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</si>
  <si>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</si>
  <si>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</si>
  <si>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</si>
  <si>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</si>
  <si>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</si>
  <si>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</si>
  <si>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</si>
  <si>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</si>
  <si>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</si>
  <si>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</si>
  <si>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</si>
  <si>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</si>
  <si>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</si>
  <si>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</si>
  <si>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</si>
  <si>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</si>
  <si>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</si>
  <si>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</si>
  <si>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</si>
  <si>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</si>
  <si>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</si>
  <si>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</si>
  <si>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</si>
  <si>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</si>
  <si>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</si>
  <si>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</si>
  <si>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</si>
  <si>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</si>
  <si>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</si>
  <si>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</si>
  <si>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</si>
  <si>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</si>
  <si>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</si>
  <si>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</si>
  <si>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</si>
  <si>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</si>
  <si>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</si>
  <si>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</si>
  <si>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</si>
  <si>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</si>
  <si>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</si>
  <si>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</si>
  <si>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</si>
  <si>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</si>
  <si>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</si>
  <si>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</si>
  <si>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</si>
  <si>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</si>
  <si>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</si>
  <si>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</si>
  <si>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</si>
  <si>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</si>
  <si>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</si>
  <si>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</si>
  <si>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</si>
  <si>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</si>
  <si>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</si>
  <si>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</si>
  <si>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</si>
  <si>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</si>
  <si>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</si>
  <si>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</si>
  <si>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</si>
  <si>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</si>
  <si>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</si>
  <si>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</si>
  <si>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</si>
  <si>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</si>
  <si>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</si>
  <si>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</si>
  <si>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</si>
  <si>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</si>
  <si>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</si>
  <si>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</si>
  <si>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</si>
  <si>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</si>
  <si>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</si>
  <si>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</si>
  <si>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</si>
  <si>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</si>
  <si>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</si>
  <si>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</si>
  <si>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</si>
  <si>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</si>
  <si>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</si>
  <si>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</si>
  <si>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</si>
  <si>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</si>
  <si>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</si>
  <si>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</si>
  <si>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</si>
  <si>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</si>
  <si>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</si>
  <si>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</si>
  <si>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</si>
  <si>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</si>
  <si>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</si>
  <si>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</si>
  <si>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</si>
  <si>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</si>
  <si>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</si>
  <si>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</si>
  <si>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</si>
  <si>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</si>
  <si>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</si>
  <si>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</si>
  <si>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</si>
  <si>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</si>
  <si>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</si>
  <si>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</si>
  <si>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</si>
  <si>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</si>
  <si>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</si>
  <si>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</si>
  <si>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</si>
  <si>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</si>
  <si>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</si>
  <si>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</si>
  <si>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</si>
  <si>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</si>
  <si>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</si>
  <si>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</si>
  <si>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</si>
  <si>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</si>
  <si>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</si>
  <si>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</si>
  <si>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</si>
  <si>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</si>
  <si>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</si>
  <si>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</si>
  <si>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</si>
  <si>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</si>
  <si>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</si>
  <si>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</si>
  <si>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</si>
  <si>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</si>
  <si>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</si>
  <si>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</si>
  <si>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</si>
  <si>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</si>
  <si>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</si>
  <si>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</si>
  <si>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</si>
  <si>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</si>
  <si>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</si>
  <si>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</si>
  <si>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</si>
  <si>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</si>
  <si>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</si>
  <si>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</si>
  <si>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</si>
  <si>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</si>
  <si>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</si>
  <si>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</si>
  <si>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</si>
  <si>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</si>
  <si>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</si>
  <si>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</si>
  <si>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</si>
  <si>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</si>
  <si>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</si>
  <si>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</si>
  <si>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</si>
  <si>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</si>
  <si>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</si>
  <si>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</si>
  <si>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</si>
  <si>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</si>
  <si>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</si>
  <si>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</si>
  <si>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</si>
  <si>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</si>
  <si>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</si>
  <si>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</si>
  <si>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</si>
  <si>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</si>
  <si>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</si>
  <si>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</si>
  <si>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</si>
  <si>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</si>
  <si>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</si>
  <si>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</si>
  <si>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</si>
  <si>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</si>
  <si>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</si>
  <si>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</si>
  <si>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</si>
  <si>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</si>
  <si>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</si>
  <si>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</si>
  <si>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</si>
  <si>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</si>
  <si>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</si>
  <si>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</si>
  <si>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</si>
  <si>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</si>
  <si>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</si>
  <si>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</si>
  <si>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</si>
  <si>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</si>
  <si>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</si>
  <si>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</si>
  <si>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</si>
  <si>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</si>
  <si>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</si>
  <si>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</si>
  <si>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</si>
  <si>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</si>
  <si>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</si>
  <si>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</si>
  <si>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</si>
  <si>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</si>
  <si>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</si>
  <si>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</si>
  <si>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</si>
  <si>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</si>
  <si>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</si>
  <si>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</si>
  <si>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</si>
  <si>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</si>
  <si>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</si>
  <si>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</si>
  <si>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</si>
  <si>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</si>
  <si>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</si>
  <si>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</si>
  <si>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</si>
  <si>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</si>
  <si>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</si>
  <si>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</si>
  <si>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</si>
  <si>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</si>
  <si>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</si>
  <si>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</si>
  <si>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</si>
  <si>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</si>
  <si>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</si>
  <si>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</si>
  <si>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</si>
  <si>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</si>
  <si>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</si>
  <si>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</si>
  <si>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</si>
  <si>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</si>
  <si>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</si>
  <si>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</si>
  <si>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</si>
  <si>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</si>
  <si>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</si>
  <si>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</si>
  <si>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</si>
  <si>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</si>
  <si>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</si>
  <si>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</si>
  <si>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</si>
  <si>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</si>
  <si>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</si>
  <si>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</si>
  <si>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</si>
  <si>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</si>
  <si>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</si>
  <si>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</si>
  <si>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</si>
  <si>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</si>
  <si>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</si>
  <si>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</si>
  <si>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</si>
  <si>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</si>
  <si>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</si>
  <si>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</si>
  <si>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</si>
  <si>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</si>
  <si>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</si>
  <si>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</si>
  <si>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</si>
  <si>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</si>
  <si>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</si>
  <si>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</si>
  <si>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</si>
  <si>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</si>
  <si>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</si>
  <si>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</si>
  <si>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</si>
  <si>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</si>
  <si>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</si>
  <si>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</si>
  <si>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</si>
  <si>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</si>
  <si>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</si>
  <si>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</si>
  <si>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</si>
  <si>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</si>
  <si>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</si>
  <si>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</si>
  <si>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</si>
  <si>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</si>
  <si>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</si>
  <si>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</si>
  <si>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</si>
  <si>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</si>
  <si>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</si>
  <si>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</si>
  <si>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</si>
  <si>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</si>
  <si>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</si>
  <si>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</si>
  <si>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</si>
  <si>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</si>
  <si>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</si>
  <si>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</si>
  <si>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</si>
  <si>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</si>
  <si>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</si>
  <si>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</si>
  <si>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</si>
  <si>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</si>
  <si>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</si>
  <si>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</si>
  <si>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</si>
  <si>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</si>
  <si>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</si>
  <si>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</si>
  <si>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</si>
  <si>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</si>
  <si>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</si>
  <si>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</si>
  <si>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</si>
  <si>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</si>
  <si>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</si>
  <si>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</si>
  <si>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</si>
  <si>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</si>
  <si>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</si>
  <si>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</si>
  <si>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</si>
  <si>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</si>
  <si>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</si>
  <si>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</si>
  <si>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</si>
  <si>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</si>
  <si>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</si>
  <si>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</si>
  <si>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</si>
  <si>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</si>
  <si>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</si>
  <si>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</si>
  <si>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</si>
  <si>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</si>
  <si>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</si>
  <si>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</si>
  <si>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</si>
  <si>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</si>
  <si>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</si>
  <si>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</si>
  <si>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</si>
  <si>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</si>
  <si>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</si>
  <si>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</si>
  <si>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</si>
  <si>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</si>
  <si>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</si>
  <si>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</si>
  <si>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</si>
  <si>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</si>
  <si>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</si>
  <si>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</si>
  <si>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</si>
  <si>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</si>
  <si>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</si>
  <si>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</si>
  <si>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</si>
  <si>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</si>
  <si>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</si>
  <si>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</si>
  <si>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</si>
  <si>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</si>
  <si>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</si>
  <si>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</si>
  <si>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</si>
  <si>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</si>
  <si>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</si>
  <si>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</si>
  <si>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</si>
  <si>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</si>
  <si>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</si>
  <si>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</si>
  <si>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</si>
  <si>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</si>
  <si>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</si>
  <si>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</si>
  <si>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</si>
  <si>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</si>
  <si>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</si>
  <si>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</si>
  <si>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</si>
  <si>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</si>
  <si>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</si>
  <si>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</si>
  <si>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</si>
  <si>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</si>
  <si>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</si>
  <si>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</si>
  <si>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</si>
  <si>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</si>
  <si>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</si>
  <si>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</si>
  <si>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</si>
  <si>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</si>
  <si>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</si>
  <si>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</si>
  <si>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</si>
  <si>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</si>
  <si>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</si>
  <si>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</si>
  <si>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</si>
  <si>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</si>
  <si>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</si>
  <si>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</si>
  <si>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</si>
  <si>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</si>
  <si>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</si>
  <si>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</si>
  <si>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</si>
  <si>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</si>
  <si>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</si>
  <si>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</si>
  <si>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</si>
  <si>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</si>
  <si>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</si>
  <si>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</si>
  <si>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</si>
  <si>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</si>
  <si>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</si>
  <si>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</si>
  <si>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</si>
  <si>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</si>
  <si>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</si>
  <si>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</si>
  <si>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</si>
  <si>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</si>
  <si>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</si>
  <si>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</si>
  <si>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</si>
  <si>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</si>
  <si>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</si>
  <si>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</si>
  <si>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</si>
  <si>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</si>
  <si>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</si>
  <si>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</si>
  <si>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</si>
  <si>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</si>
  <si>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</si>
  <si>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</si>
  <si>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</si>
  <si>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</si>
  <si>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</si>
  <si>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</si>
  <si>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</si>
  <si>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</si>
  <si>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</si>
  <si>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</si>
  <si>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</si>
  <si>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</si>
  <si>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</si>
  <si>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</si>
  <si>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</si>
  <si>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</si>
  <si>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</si>
  <si>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</si>
  <si>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</si>
  <si>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</si>
  <si>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</si>
  <si>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</si>
  <si>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</si>
  <si>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</si>
  <si>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</si>
  <si>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</si>
  <si>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</si>
  <si>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</si>
  <si>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</si>
  <si>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</si>
  <si>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</si>
  <si>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</si>
  <si>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</si>
  <si>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</si>
  <si>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</si>
  <si>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</si>
  <si>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</si>
  <si>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</si>
  <si>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</si>
  <si>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</si>
  <si>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</si>
  <si>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</si>
  <si>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</si>
  <si>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</si>
  <si>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</si>
  <si>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</si>
  <si>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</si>
  <si>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</si>
  <si>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</si>
  <si>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</si>
  <si>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</si>
  <si>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</si>
  <si>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</si>
  <si>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</si>
  <si>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</si>
  <si>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</si>
  <si>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</si>
  <si>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</si>
  <si>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</si>
  <si>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</si>
  <si>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</si>
  <si>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</si>
  <si>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</si>
  <si>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</si>
  <si>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</si>
  <si>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</si>
  <si>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</si>
  <si>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</si>
  <si>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</si>
  <si>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</si>
  <si>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</si>
  <si>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</si>
  <si>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</si>
  <si>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</si>
  <si>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</si>
  <si>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</si>
  <si>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</si>
  <si>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</si>
  <si>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</si>
  <si>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</si>
  <si>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</si>
  <si>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</si>
  <si>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</si>
  <si>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</si>
  <si>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</si>
  <si>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</si>
  <si>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</si>
  <si>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</si>
  <si>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</si>
  <si>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</si>
  <si>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</si>
  <si>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</si>
  <si>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</si>
  <si>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</si>
  <si>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</si>
  <si>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</si>
  <si>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</si>
  <si>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</si>
  <si>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</si>
  <si>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</si>
  <si>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</si>
  <si>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</si>
  <si>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</si>
  <si>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</si>
  <si>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</si>
  <si>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</si>
  <si>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</si>
  <si>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</si>
  <si>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</si>
  <si>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</si>
  <si>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</si>
  <si>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</si>
  <si>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</si>
  <si>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</si>
  <si>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</si>
  <si>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</si>
  <si>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</si>
  <si>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</si>
  <si>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</si>
  <si>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</si>
  <si>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</si>
  <si>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</si>
  <si>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</si>
  <si>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</si>
  <si>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</si>
  <si>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</si>
  <si>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</si>
  <si>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</si>
  <si>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</si>
  <si>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</si>
  <si>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</si>
  <si>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</si>
  <si>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</si>
  <si>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</si>
  <si>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</si>
  <si>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</si>
  <si>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</si>
  <si>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</si>
  <si>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</si>
  <si>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</si>
  <si>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</si>
  <si>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</si>
  <si>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</si>
  <si>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</si>
  <si>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</si>
  <si>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</si>
  <si>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</si>
  <si>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</si>
  <si>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</si>
  <si>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</si>
  <si>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</si>
  <si>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</si>
  <si>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</si>
  <si>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</si>
  <si>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</si>
  <si>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</si>
  <si>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</si>
  <si>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</si>
  <si>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</si>
  <si>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</si>
  <si>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</si>
  <si>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</si>
  <si>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</si>
  <si>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</si>
  <si>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</si>
  <si>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</si>
  <si>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</si>
  <si>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</si>
  <si>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</si>
  <si>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</si>
  <si>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</si>
  <si>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</si>
  <si>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</si>
  <si>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</si>
  <si>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</si>
  <si>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</si>
  <si>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</si>
  <si>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</si>
  <si>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</si>
  <si>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</si>
  <si>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</si>
  <si>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</si>
  <si>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</si>
  <si>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</si>
  <si>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</si>
  <si>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</si>
  <si>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</si>
  <si>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</si>
  <si>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</si>
  <si>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</si>
  <si>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</si>
  <si>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</si>
  <si>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</si>
  <si>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</si>
  <si>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</si>
  <si>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</si>
  <si>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</si>
  <si>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</si>
  <si>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</si>
  <si>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</si>
  <si>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</si>
  <si>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</si>
  <si>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</si>
  <si>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</si>
  <si>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</si>
  <si>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</si>
  <si>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</si>
  <si>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</si>
  <si>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</si>
  <si>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</si>
  <si>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</si>
  <si>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</si>
  <si>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</si>
  <si>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</si>
  <si>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</si>
  <si>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</si>
  <si>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</si>
  <si>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</si>
  <si>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</si>
  <si>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</si>
  <si>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</si>
  <si>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</si>
  <si>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</si>
  <si>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</si>
  <si>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</si>
  <si>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</si>
  <si>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</si>
  <si>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</si>
  <si>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</si>
  <si>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</si>
  <si>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</si>
  <si>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</si>
  <si>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</si>
  <si>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</si>
  <si>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</si>
  <si>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</si>
  <si>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</si>
  <si>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</si>
  <si>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</si>
  <si>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</si>
  <si>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</si>
  <si>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</si>
  <si>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</si>
  <si>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</si>
  <si>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</si>
  <si>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</si>
  <si>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</si>
  <si>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</si>
  <si>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</si>
  <si>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</si>
  <si>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</si>
  <si>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</si>
  <si>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</si>
  <si>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</si>
  <si>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</si>
  <si>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</si>
  <si>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</si>
  <si>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</si>
  <si>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</si>
  <si>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</si>
  <si>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</si>
  <si>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</si>
  <si>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</si>
  <si>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</si>
  <si>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</si>
  <si>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</si>
  <si>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</si>
  <si>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</si>
  <si>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</si>
  <si>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</si>
  <si>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</si>
  <si>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</si>
  <si>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</si>
  <si>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</si>
  <si>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</si>
  <si>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</si>
  <si>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</si>
  <si>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</si>
  <si>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</si>
  <si>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</si>
  <si>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</si>
  <si>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</si>
  <si>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</si>
  <si>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</si>
  <si>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</si>
  <si>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</si>
  <si>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</si>
  <si>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</si>
  <si>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</si>
  <si>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</si>
  <si>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</si>
  <si>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</si>
  <si>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</si>
  <si>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</si>
  <si>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</si>
  <si>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</si>
  <si>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</si>
  <si>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</si>
  <si>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</si>
  <si>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</si>
  <si>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</si>
  <si>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</si>
  <si>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</si>
  <si>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</si>
  <si>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</si>
  <si>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</si>
  <si>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</si>
  <si>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</si>
  <si>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</si>
  <si>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</si>
  <si>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</si>
  <si>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</si>
  <si>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</si>
  <si>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</si>
  <si>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</si>
  <si>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</si>
  <si>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</si>
  <si>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</si>
  <si>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</si>
  <si>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</si>
  <si>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</si>
  <si>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</si>
  <si>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</si>
  <si>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</si>
  <si>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</si>
  <si>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</si>
  <si>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</si>
  <si>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</si>
  <si>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</si>
  <si>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</si>
  <si>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</si>
  <si>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</si>
  <si>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</si>
  <si>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</si>
  <si>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</si>
  <si>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</si>
  <si>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</si>
  <si>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</si>
  <si>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</si>
  <si>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</si>
  <si>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</si>
  <si>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</si>
  <si>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</si>
  <si>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</si>
  <si>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</si>
  <si>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</si>
  <si>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</si>
  <si>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</si>
  <si>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</si>
  <si>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</si>
  <si>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</si>
  <si>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</si>
  <si>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</si>
  <si>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</si>
  <si>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</si>
  <si>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</si>
  <si>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</si>
  <si>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</si>
  <si>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</si>
  <si>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</si>
  <si>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</si>
  <si>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</si>
  <si>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</si>
  <si>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</si>
  <si>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</si>
  <si>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</si>
  <si>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</si>
  <si>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</si>
  <si>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</si>
  <si>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</si>
  <si>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</si>
  <si>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</si>
  <si>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</si>
  <si>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</si>
  <si>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</si>
  <si>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</si>
  <si>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</si>
  <si>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</si>
  <si>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</si>
  <si>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</si>
  <si>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</si>
  <si>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</si>
  <si>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</si>
  <si>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</si>
  <si>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</si>
  <si>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</si>
  <si>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</si>
  <si>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</si>
  <si>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</si>
  <si>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</si>
  <si>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</si>
  <si>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</si>
  <si>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</si>
  <si>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</si>
  <si>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</si>
  <si>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</si>
  <si>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</si>
  <si>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</si>
  <si>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</si>
  <si>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</si>
  <si>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</si>
  <si>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</si>
  <si>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</si>
  <si>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</si>
  <si>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</si>
  <si>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</si>
  <si>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</si>
  <si>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</si>
  <si>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</si>
  <si>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</si>
  <si>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</si>
  <si>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</si>
  <si>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</si>
  <si>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</si>
  <si>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</si>
  <si>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</si>
  <si>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</si>
  <si>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</si>
  <si>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</si>
  <si>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</si>
  <si>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</si>
  <si>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</si>
  <si>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</si>
  <si>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</si>
  <si>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</si>
  <si>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</si>
  <si>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</si>
  <si>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</si>
  <si>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</si>
  <si>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</si>
  <si>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</si>
  <si>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</si>
  <si>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</si>
  <si>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</si>
  <si>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</si>
  <si>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</si>
  <si>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</si>
  <si>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</si>
  <si>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</si>
  <si>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</si>
  <si>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</si>
  <si>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</si>
  <si>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</si>
  <si>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</si>
  <si>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</si>
  <si>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</si>
  <si>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</si>
  <si>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</si>
  <si>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</si>
  <si>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</si>
  <si>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</si>
  <si>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</si>
  <si>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</si>
  <si>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</si>
  <si>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</si>
  <si>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</si>
  <si>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</si>
  <si>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</si>
  <si>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</si>
  <si>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</si>
  <si>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</si>
  <si>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</si>
  <si>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</si>
  <si>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</si>
  <si>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</si>
  <si>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</si>
  <si>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</si>
  <si>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</si>
  <si>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</si>
  <si>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</si>
  <si>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</si>
  <si>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</si>
  <si>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</si>
  <si>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</si>
  <si>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</si>
  <si>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</si>
  <si>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</si>
  <si>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</si>
  <si>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</si>
  <si>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</si>
  <si>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</si>
  <si>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</si>
  <si>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</si>
  <si>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</si>
  <si>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</si>
  <si>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</si>
  <si>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</si>
  <si>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</si>
  <si>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</si>
  <si>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</si>
  <si>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</si>
  <si>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</si>
  <si>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</si>
  <si>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</si>
  <si>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</si>
  <si>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</si>
  <si>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</si>
  <si>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</si>
  <si>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</si>
  <si>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</si>
  <si>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</si>
  <si>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</si>
  <si>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</si>
  <si>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</si>
  <si>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</si>
  <si>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</si>
  <si>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</si>
  <si>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</si>
  <si>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</si>
  <si>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</si>
  <si>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</si>
  <si>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</si>
  <si>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</si>
  <si>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</si>
  <si>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</si>
  <si>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</si>
  <si>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</si>
  <si>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</si>
  <si>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</si>
  <si>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</si>
  <si>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</si>
  <si>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</si>
  <si>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</si>
  <si>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</si>
  <si>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</si>
  <si>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</si>
  <si>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</si>
  <si>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</si>
  <si>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</si>
  <si>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</si>
  <si>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</si>
  <si>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</si>
  <si>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</si>
  <si>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</si>
  <si>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</si>
  <si>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</si>
  <si>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</si>
  <si>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</si>
  <si>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</si>
  <si>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</si>
  <si>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</si>
  <si>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</si>
  <si>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</si>
  <si>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</si>
  <si>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</si>
  <si>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</si>
  <si>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</si>
  <si>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</si>
  <si>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</si>
  <si>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</si>
  <si>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</si>
  <si>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</si>
  <si>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</si>
  <si>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</si>
  <si>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</si>
  <si>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</si>
  <si>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</si>
  <si>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</si>
  <si>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</si>
  <si>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</si>
  <si>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</si>
  <si>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</si>
  <si>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</si>
  <si>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</si>
  <si>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</si>
  <si>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</si>
  <si>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</si>
  <si>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</si>
  <si>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</si>
  <si>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</si>
  <si>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</si>
  <si>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</si>
  <si>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</si>
  <si>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</si>
  <si>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</si>
  <si>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</si>
  <si>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</si>
  <si>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</si>
  <si>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</si>
  <si>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</si>
  <si>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</si>
  <si>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</si>
  <si>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</si>
  <si>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</si>
  <si>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</si>
  <si>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</si>
  <si>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</si>
  <si>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</si>
  <si>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</si>
  <si>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</si>
  <si>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</si>
  <si>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</si>
  <si>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</si>
  <si>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</si>
  <si>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</si>
  <si>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</si>
  <si>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</si>
  <si>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</si>
  <si>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</si>
  <si>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</si>
  <si>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</si>
  <si>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</si>
  <si>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</si>
  <si>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</si>
  <si>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</si>
  <si>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</si>
  <si>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</si>
  <si>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</si>
  <si>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</si>
  <si>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</si>
  <si>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</si>
  <si>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</si>
  <si>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</si>
  <si>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</si>
  <si>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</si>
  <si>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</si>
  <si>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</si>
  <si>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</si>
  <si>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</si>
  <si>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</si>
  <si>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</si>
  <si>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</si>
  <si>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</si>
  <si>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</si>
  <si>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</si>
  <si>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</si>
  <si>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</si>
  <si>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</si>
  <si>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</si>
  <si>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</si>
  <si>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</si>
  <si>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</si>
  <si>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</si>
  <si>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</si>
  <si>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</si>
  <si>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</si>
  <si>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</si>
  <si>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</si>
  <si>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</si>
  <si>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</si>
  <si>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</si>
  <si>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</si>
  <si>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</si>
  <si>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</si>
  <si>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</si>
  <si>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</si>
  <si>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</si>
  <si>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</si>
  <si>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</si>
  <si>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</si>
  <si>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</si>
  <si>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</si>
  <si>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</si>
  <si>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</si>
  <si>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</si>
  <si>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</si>
  <si>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</si>
  <si>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</si>
  <si>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</si>
  <si>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</si>
  <si>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</si>
  <si>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</si>
  <si>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</si>
  <si>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</si>
  <si>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</si>
  <si>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</si>
  <si>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</si>
  <si>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</si>
  <si>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</si>
  <si>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</si>
  <si>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</si>
  <si>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</si>
  <si>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</si>
  <si>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</si>
  <si>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</si>
  <si>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</si>
  <si>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</si>
  <si>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</si>
  <si>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</si>
  <si>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</si>
  <si>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</si>
  <si>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</si>
  <si>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</si>
  <si>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</si>
  <si>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</si>
  <si>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</si>
  <si>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</si>
  <si>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</si>
  <si>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</si>
  <si>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</si>
  <si>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</si>
  <si>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</si>
  <si>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</si>
  <si>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</si>
  <si>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</si>
  <si>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</si>
  <si>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</si>
  <si>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</si>
  <si>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</si>
  <si>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</si>
  <si>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</si>
  <si>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</si>
  <si>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</si>
  <si>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</si>
  <si>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</si>
  <si>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</si>
  <si>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</si>
  <si>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</si>
  <si>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</si>
  <si>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</si>
  <si>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</si>
  <si>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</si>
  <si>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</si>
  <si>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</si>
  <si>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</si>
  <si>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</si>
  <si>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</si>
  <si>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</si>
  <si>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</si>
  <si>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</si>
  <si>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</si>
  <si>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</si>
  <si>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</si>
  <si>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</si>
  <si>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</si>
  <si>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</si>
  <si>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</si>
  <si>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</si>
  <si>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</si>
  <si>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</si>
  <si>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</si>
  <si>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</si>
  <si>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</si>
  <si>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</si>
  <si>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</si>
  <si>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</si>
  <si>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</si>
  <si>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</si>
  <si>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</si>
  <si>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</si>
  <si>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</si>
  <si>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</si>
  <si>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</si>
  <si>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</si>
  <si>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</si>
  <si>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</si>
  <si>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</si>
  <si>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</si>
  <si>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</si>
  <si>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</si>
  <si>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</si>
  <si>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</si>
  <si>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</si>
  <si>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</si>
  <si>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</si>
  <si>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</si>
  <si>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</si>
  <si>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</si>
  <si>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</si>
  <si>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</si>
  <si>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</si>
  <si>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</si>
  <si>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</si>
  <si>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</si>
  <si>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</si>
  <si>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</si>
  <si>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</si>
  <si>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</si>
  <si>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</si>
  <si>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</si>
  <si>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</si>
  <si>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</si>
  <si>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</si>
  <si>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</si>
  <si>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</si>
  <si>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</si>
  <si>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</si>
  <si>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</si>
  <si>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</si>
  <si>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</si>
  <si>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</si>
  <si>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</si>
  <si>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</si>
  <si>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</si>
  <si>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</si>
  <si>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</si>
  <si>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</si>
  <si>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</si>
  <si>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</si>
  <si>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</si>
  <si>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</si>
  <si>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</si>
  <si>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</si>
  <si>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</si>
  <si>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</si>
  <si>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</si>
  <si>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</si>
  <si>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</si>
  <si>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</si>
  <si>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</si>
  <si>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</si>
  <si>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</si>
  <si>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</si>
  <si>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</si>
  <si>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</si>
  <si>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</si>
  <si>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</si>
  <si>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</si>
  <si>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</si>
  <si>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</si>
  <si>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</si>
  <si>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</si>
  <si>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</si>
  <si>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</si>
  <si>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</si>
  <si>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</si>
  <si>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</si>
  <si>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</si>
  <si>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</si>
  <si>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</si>
  <si>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</si>
  <si>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</si>
  <si>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</si>
  <si>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</si>
  <si>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</si>
  <si>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</si>
  <si>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</si>
  <si>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</si>
  <si>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</si>
  <si>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</si>
  <si>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</si>
  <si>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</si>
  <si>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</si>
  <si>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</si>
  <si>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</si>
  <si>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</si>
  <si>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</si>
  <si>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</si>
  <si>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</si>
  <si>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</si>
  <si>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</si>
  <si>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</si>
  <si>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</si>
  <si>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</si>
  <si>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</si>
  <si>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</si>
  <si>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</si>
  <si>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</si>
  <si>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</si>
  <si>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</si>
  <si>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</si>
  <si>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</si>
  <si>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</si>
  <si>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</si>
  <si>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</si>
  <si>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</si>
  <si>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</si>
  <si>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</si>
  <si>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</si>
  <si>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</si>
  <si>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</si>
  <si>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</si>
  <si>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</si>
  <si>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</si>
  <si>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</si>
  <si>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</si>
  <si>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</si>
  <si>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</si>
  <si>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</si>
  <si>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</si>
  <si>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</si>
  <si>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</si>
  <si>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</si>
  <si>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</si>
  <si>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</si>
  <si>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</si>
  <si>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</si>
  <si>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</si>
  <si>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</si>
  <si>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</si>
  <si>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</si>
  <si>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</si>
  <si>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</si>
  <si>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</si>
  <si>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</si>
  <si>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</si>
  <si>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</si>
  <si>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</si>
  <si>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</si>
  <si>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</si>
  <si>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</si>
  <si>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</si>
  <si>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</si>
  <si>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</si>
  <si>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</si>
  <si>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</si>
  <si>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</si>
  <si>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</si>
  <si>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</si>
  <si>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</si>
  <si>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</si>
  <si>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</si>
  <si>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</si>
  <si>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</si>
  <si>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</si>
  <si>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</si>
  <si>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</si>
  <si>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</si>
  <si>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</si>
  <si>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</si>
  <si>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</si>
  <si>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</si>
  <si>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</si>
  <si>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</si>
  <si>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</si>
  <si>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</si>
  <si>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</si>
  <si>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</si>
  <si>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</si>
  <si>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</si>
  <si>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</si>
  <si>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</si>
  <si>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</si>
  <si>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</si>
  <si>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</si>
  <si>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</si>
  <si>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</si>
  <si>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</si>
  <si>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</si>
  <si>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</si>
  <si>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</si>
  <si>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</si>
  <si>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</si>
  <si>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</si>
  <si>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</si>
  <si>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</si>
  <si>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</si>
  <si>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</si>
  <si>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</si>
  <si>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</si>
  <si>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</si>
  <si>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</si>
  <si>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</si>
  <si>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</si>
  <si>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</si>
  <si>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</si>
  <si>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</si>
  <si>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</si>
  <si>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</si>
  <si>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</si>
  <si>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</si>
  <si>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</si>
  <si>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</si>
  <si>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</si>
  <si>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</si>
  <si>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</si>
  <si>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</si>
  <si>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</si>
  <si>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</si>
  <si>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</si>
  <si>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</si>
  <si>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</si>
  <si>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</si>
  <si>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</si>
  <si>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</si>
  <si>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</si>
  <si>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</si>
  <si>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</si>
  <si>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</si>
  <si>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</si>
  <si>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</si>
  <si>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</si>
  <si>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</si>
  <si>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</si>
  <si>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</si>
  <si>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</si>
  <si>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</si>
  <si>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</si>
  <si>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</si>
  <si>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</si>
  <si>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</si>
  <si>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</si>
  <si>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</si>
  <si>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</si>
  <si>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</si>
  <si>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</si>
  <si>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</si>
  <si>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</si>
  <si>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</si>
  <si>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</si>
  <si>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</si>
  <si>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</si>
  <si>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</si>
  <si>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</si>
  <si>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</si>
  <si>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</si>
  <si>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</si>
  <si>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</si>
  <si>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</si>
  <si>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</si>
  <si>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</si>
  <si>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</si>
  <si>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</si>
  <si>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</si>
  <si>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</si>
  <si>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</si>
  <si>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</si>
  <si>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</si>
  <si>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</si>
  <si>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</si>
  <si>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</si>
  <si>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</si>
  <si>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</si>
  <si>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</si>
  <si>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</si>
  <si>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</si>
  <si>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</si>
  <si>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</si>
  <si>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</si>
  <si>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</si>
  <si>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</si>
  <si>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</si>
  <si>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</si>
  <si>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</si>
  <si>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</si>
  <si>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</si>
  <si>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</si>
  <si>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</si>
  <si>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</si>
  <si>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</si>
  <si>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</si>
  <si>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</si>
  <si>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</si>
  <si>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</si>
  <si>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</si>
  <si>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</si>
  <si>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</si>
  <si>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</si>
  <si>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</si>
  <si>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</si>
  <si>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</si>
  <si>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</si>
  <si>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</si>
  <si>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</si>
  <si>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</si>
  <si>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</si>
  <si>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</si>
  <si>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</si>
  <si>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</si>
  <si>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</si>
  <si>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</si>
  <si>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</si>
  <si>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</si>
  <si>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</si>
  <si>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</si>
  <si>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</si>
  <si>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</si>
  <si>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</si>
  <si>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</si>
  <si>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</si>
  <si>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</si>
  <si>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</si>
  <si>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</si>
  <si>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</si>
  <si>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</si>
  <si>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</si>
  <si>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</si>
  <si>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</si>
  <si>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</si>
  <si>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</si>
  <si>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</si>
  <si>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</si>
  <si>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</si>
  <si>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</si>
  <si>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</si>
  <si>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</si>
  <si>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</si>
  <si>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</si>
  <si>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</si>
  <si>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</si>
  <si>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</si>
  <si>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</si>
  <si>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</si>
  <si>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</si>
  <si>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</si>
  <si>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</si>
  <si>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</si>
  <si>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</si>
  <si>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</si>
  <si>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</si>
  <si>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</si>
  <si>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</si>
  <si>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</si>
  <si>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</si>
  <si>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</si>
  <si>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</si>
  <si>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</si>
  <si>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</si>
  <si>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</si>
  <si>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</si>
  <si>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</si>
  <si>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</si>
  <si>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</si>
  <si>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</si>
  <si>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</si>
  <si>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</si>
  <si>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</si>
  <si>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</si>
  <si>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</si>
  <si>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</si>
  <si>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</si>
  <si>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</si>
  <si>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</si>
  <si>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</si>
  <si>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</si>
  <si>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</si>
  <si>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</si>
  <si>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</si>
  <si>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</si>
  <si>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</si>
  <si>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</si>
  <si>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</si>
  <si>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</si>
  <si>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</si>
  <si>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</si>
  <si>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</si>
  <si>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</si>
  <si>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</si>
  <si>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</si>
  <si>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</si>
  <si>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</si>
  <si>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</si>
  <si>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</si>
  <si>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</si>
  <si>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</si>
  <si>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</si>
  <si>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</si>
  <si>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</si>
  <si>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</si>
  <si>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</si>
  <si>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</si>
  <si>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</si>
  <si>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</si>
  <si>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</si>
  <si>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</si>
  <si>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</si>
  <si>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</si>
  <si>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</si>
  <si>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</si>
  <si>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</si>
  <si>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</si>
  <si>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</si>
  <si>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</si>
  <si>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</si>
  <si>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</si>
  <si>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</si>
  <si>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</si>
  <si>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</si>
  <si>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</si>
  <si>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</si>
  <si>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</si>
  <si>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</si>
  <si>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</si>
  <si>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</si>
  <si>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</si>
  <si>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</si>
  <si>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</si>
  <si>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</si>
  <si>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</si>
  <si>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</si>
  <si>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</si>
  <si>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</si>
  <si>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</si>
  <si>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</si>
  <si>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</si>
  <si>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</si>
  <si>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</si>
  <si>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</si>
  <si>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</si>
  <si>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</si>
  <si>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</si>
  <si>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</si>
  <si>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</si>
  <si>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</si>
  <si>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</si>
  <si>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</si>
  <si>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</si>
  <si>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</si>
  <si>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</si>
  <si>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</si>
  <si>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</si>
  <si>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</si>
  <si>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</si>
  <si>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</si>
  <si>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</si>
  <si>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</si>
  <si>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</si>
  <si>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</si>
  <si>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</si>
  <si>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</si>
  <si>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</si>
  <si>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</si>
  <si>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</si>
  <si>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</si>
  <si>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</si>
  <si>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</si>
  <si>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</si>
  <si>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</si>
  <si>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</si>
  <si>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</si>
  <si>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</si>
  <si>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</si>
  <si>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</si>
  <si>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</si>
  <si>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</si>
  <si>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</si>
  <si>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</si>
  <si>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</si>
  <si>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</si>
  <si>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</si>
  <si>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</si>
  <si>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</si>
  <si>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</si>
  <si>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</si>
  <si>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</si>
  <si>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</si>
  <si>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</si>
  <si>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</si>
  <si>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</si>
  <si>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</si>
  <si>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</si>
  <si>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</si>
  <si>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</si>
  <si>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</si>
  <si>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</si>
  <si>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</si>
  <si>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</si>
  <si>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</si>
  <si>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</si>
  <si>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</si>
  <si>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</si>
  <si>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</si>
  <si>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</si>
  <si>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</si>
  <si>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</si>
  <si>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</si>
  <si>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</si>
  <si>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</si>
  <si>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</si>
  <si>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</si>
  <si>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</si>
  <si>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</si>
  <si>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</si>
  <si>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</si>
  <si>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</si>
  <si>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</si>
  <si>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</si>
  <si>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</si>
  <si>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</si>
  <si>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</si>
  <si>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</si>
  <si>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</si>
  <si>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</si>
  <si>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</si>
  <si>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</si>
  <si>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</si>
  <si>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</si>
  <si>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</si>
  <si>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</si>
  <si>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</si>
  <si>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</si>
  <si>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</si>
  <si>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</si>
  <si>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</si>
  <si>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</si>
  <si>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</si>
  <si>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</si>
  <si>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</si>
  <si>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</si>
  <si>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</si>
  <si>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</si>
  <si>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</si>
  <si>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</si>
  <si>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</si>
  <si>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</si>
  <si>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</si>
  <si>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</si>
  <si>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</si>
  <si>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</si>
  <si>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</si>
  <si>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</si>
  <si>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</si>
  <si>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</si>
  <si>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</si>
  <si>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</si>
  <si>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</si>
  <si>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</si>
  <si>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</si>
  <si>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</si>
  <si>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</si>
  <si>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</si>
  <si>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</si>
  <si>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</si>
  <si>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</si>
  <si>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</si>
  <si>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</si>
  <si>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</si>
  <si>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</si>
  <si>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</si>
  <si>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</si>
  <si>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</si>
  <si>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</si>
  <si>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</si>
  <si>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</si>
  <si>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</si>
  <si>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</si>
  <si>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</si>
  <si>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</si>
  <si>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</si>
  <si>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</si>
  <si>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</si>
  <si>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</si>
  <si>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</si>
  <si>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</si>
  <si>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</si>
  <si>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</si>
  <si>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</si>
  <si>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</si>
  <si>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</si>
  <si>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</si>
  <si>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</si>
  <si>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</si>
  <si>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</si>
  <si>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</si>
  <si>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</si>
  <si>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</si>
  <si>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</si>
  <si>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</si>
  <si>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</si>
  <si>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</si>
  <si>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</si>
  <si>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</si>
  <si>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</si>
  <si>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</si>
  <si>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</si>
  <si>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</si>
  <si>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</si>
  <si>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</si>
  <si>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</si>
  <si>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</si>
  <si>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</si>
  <si>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</si>
  <si>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</si>
  <si>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</si>
  <si>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</si>
  <si>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</si>
  <si>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</si>
  <si>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</si>
  <si>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</si>
  <si>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</si>
  <si>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</si>
  <si>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</si>
  <si>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</si>
  <si>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</si>
  <si>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</si>
  <si>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</si>
  <si>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</si>
  <si>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</si>
  <si>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</si>
  <si>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</si>
  <si>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</si>
  <si>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</si>
  <si>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</si>
  <si>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</si>
  <si>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</si>
  <si>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</si>
  <si>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</si>
  <si>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</si>
  <si>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</si>
  <si>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</si>
  <si>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</si>
  <si>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</si>
  <si>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</si>
  <si>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</si>
  <si>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</si>
  <si>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</si>
  <si>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</si>
  <si>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</si>
  <si>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</si>
  <si>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</si>
  <si>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</si>
  <si>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</si>
  <si>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</si>
  <si>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</si>
  <si>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</si>
  <si>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</si>
  <si>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</si>
  <si>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</si>
  <si>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</si>
  <si>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</si>
  <si>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</si>
  <si>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</si>
  <si>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</si>
  <si>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</si>
  <si>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</si>
  <si>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</si>
  <si>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</si>
  <si>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</si>
  <si>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</si>
  <si>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</si>
  <si>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</si>
  <si>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</si>
  <si>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</si>
  <si>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</si>
  <si>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</si>
  <si>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</si>
  <si>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</si>
  <si>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</si>
  <si>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</si>
  <si>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</si>
  <si>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</si>
  <si>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</si>
  <si>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</si>
  <si>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</si>
  <si>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</si>
  <si>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</si>
  <si>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</si>
  <si>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</si>
  <si>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</si>
  <si>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</si>
  <si>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</si>
  <si>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</si>
  <si>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</si>
  <si>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</si>
  <si>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</si>
  <si>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</si>
  <si>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</si>
  <si>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</si>
  <si>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</si>
  <si>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</si>
  <si>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</si>
  <si>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</si>
  <si>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</si>
  <si>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</si>
  <si>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</si>
  <si>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</si>
  <si>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</si>
  <si>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</si>
  <si>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</si>
  <si>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</si>
  <si>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</si>
  <si>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</si>
  <si>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</si>
  <si>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</si>
  <si>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</si>
  <si>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</si>
  <si>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</si>
  <si>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</si>
  <si>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</si>
  <si>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</si>
  <si>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</si>
  <si>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</si>
  <si>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</si>
  <si>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</si>
  <si>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</si>
  <si>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</si>
  <si>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</si>
  <si>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</si>
  <si>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</si>
  <si>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</si>
  <si>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</si>
  <si>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</si>
  <si>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</si>
  <si>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</si>
  <si>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</si>
  <si>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</si>
  <si>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</si>
  <si>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</si>
  <si>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</si>
  <si>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</si>
  <si>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</si>
  <si>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</si>
  <si>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</si>
  <si>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</si>
  <si>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</si>
  <si>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</si>
  <si>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</si>
  <si>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</si>
  <si>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</si>
  <si>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</si>
  <si>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</si>
  <si>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</si>
  <si>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</si>
  <si>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</si>
  <si>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</si>
  <si>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</si>
  <si>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</si>
  <si>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</si>
  <si>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</si>
  <si>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</si>
  <si>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</si>
  <si>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</si>
  <si>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</si>
  <si>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</si>
  <si>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</si>
  <si>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</si>
  <si>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</si>
  <si>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</si>
  <si>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</si>
  <si>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</si>
  <si>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</si>
  <si>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</si>
  <si>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</si>
  <si>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</si>
  <si>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</si>
  <si>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</si>
  <si>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</si>
  <si>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</si>
  <si>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</si>
  <si>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</si>
  <si>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</si>
  <si>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</si>
  <si>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</si>
  <si>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</si>
  <si>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</si>
  <si>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</si>
  <si>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</si>
  <si>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</si>
  <si>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</si>
  <si>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</si>
  <si>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</si>
  <si>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</si>
  <si>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</si>
  <si>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</si>
  <si>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</si>
  <si>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</si>
  <si>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</si>
  <si>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</si>
  <si>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</si>
  <si>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</si>
  <si>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</si>
  <si>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</si>
  <si>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</si>
  <si>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</si>
  <si>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</si>
  <si>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</si>
  <si>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</si>
  <si>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</si>
  <si>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</si>
  <si>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</si>
  <si>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</si>
  <si>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</si>
  <si>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</si>
  <si>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</si>
  <si>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</si>
  <si>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</si>
  <si>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</si>
  <si>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</si>
  <si>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</si>
  <si>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</si>
  <si>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</si>
  <si>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</si>
  <si>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</si>
  <si>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</si>
  <si>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</si>
  <si>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</si>
  <si>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</si>
  <si>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</si>
  <si>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</si>
  <si>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</si>
  <si>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</si>
  <si>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</si>
  <si>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</si>
  <si>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</si>
  <si>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</si>
  <si>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</si>
  <si>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</si>
  <si>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</si>
  <si>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</si>
  <si>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</si>
  <si>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</si>
  <si>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</si>
  <si>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</si>
  <si>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</si>
  <si>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</si>
  <si>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</si>
  <si>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</si>
  <si>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</si>
  <si>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</si>
  <si>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</si>
  <si>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</si>
  <si>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</si>
  <si>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</si>
  <si>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</si>
  <si>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</si>
  <si>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</si>
  <si>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</si>
  <si>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</si>
  <si>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</si>
  <si>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</si>
  <si>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</si>
  <si>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</si>
  <si>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</si>
  <si>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</si>
  <si>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</si>
  <si>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</si>
  <si>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</si>
  <si>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</si>
  <si>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</si>
  <si>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</si>
  <si>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</si>
  <si>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</si>
  <si>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</si>
  <si>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</si>
  <si>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</si>
  <si>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</si>
  <si>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</si>
  <si>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</si>
  <si>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</si>
  <si>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</si>
  <si>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</si>
  <si>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</si>
  <si>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</si>
  <si>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</si>
  <si>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</si>
  <si>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</si>
  <si>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</si>
  <si>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</si>
  <si>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</si>
  <si>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</si>
  <si>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</si>
  <si>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</si>
  <si>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</si>
  <si>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</si>
  <si>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</si>
  <si>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</si>
  <si>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</si>
  <si>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</si>
  <si>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</si>
  <si>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</si>
  <si>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</si>
  <si>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</si>
  <si>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</si>
  <si>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</si>
  <si>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</si>
  <si>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</si>
  <si>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</si>
  <si>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</si>
  <si>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</si>
  <si>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</si>
  <si>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</si>
  <si>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</si>
  <si>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</si>
  <si>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</si>
  <si>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</si>
  <si>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</si>
  <si>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</si>
  <si>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</si>
  <si>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</si>
  <si>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</si>
  <si>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</si>
  <si>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</si>
  <si>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</si>
  <si>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</si>
  <si>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</si>
  <si>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</si>
  <si>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</si>
  <si>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</si>
  <si>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</si>
  <si>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</si>
  <si>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</si>
  <si>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</si>
  <si>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</si>
  <si>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</si>
  <si>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</si>
  <si>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</si>
  <si>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</si>
  <si>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</si>
  <si>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</si>
  <si>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</si>
  <si>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</si>
  <si>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</si>
  <si>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</si>
  <si>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</si>
  <si>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</si>
  <si>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</si>
  <si>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</si>
  <si>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</si>
  <si>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</si>
  <si>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</si>
  <si>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</si>
  <si>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</si>
  <si>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</si>
  <si>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</si>
  <si>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</si>
  <si>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</si>
  <si>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</si>
  <si>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</si>
  <si>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</si>
  <si>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</si>
  <si>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</si>
  <si>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</si>
  <si>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</si>
  <si>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</si>
  <si>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</si>
  <si>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</si>
  <si>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</si>
  <si>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</si>
  <si>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</si>
  <si>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</si>
  <si>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</si>
  <si>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</si>
  <si>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</si>
  <si>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</si>
  <si>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</si>
  <si>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</si>
  <si>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</si>
  <si>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</si>
  <si>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</si>
  <si>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</si>
  <si>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</si>
  <si>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</si>
  <si>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</si>
  <si>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</si>
  <si>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</si>
  <si>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</si>
  <si>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</si>
  <si>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</si>
  <si>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</si>
  <si>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</si>
  <si>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</si>
  <si>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</si>
  <si>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</si>
  <si>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</si>
  <si>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</si>
  <si>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</si>
  <si>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</si>
  <si>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</si>
  <si>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</si>
  <si>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</si>
  <si>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</si>
  <si>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</si>
  <si>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</si>
  <si>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</si>
  <si>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</si>
  <si>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</si>
  <si>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</si>
  <si>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</si>
  <si>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</si>
  <si>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</si>
  <si>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</si>
  <si>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</si>
  <si>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</si>
  <si>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</si>
  <si>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</si>
  <si>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</si>
  <si>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</si>
  <si>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</si>
  <si>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</si>
  <si>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</si>
  <si>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</si>
  <si>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</si>
  <si>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</si>
  <si>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</si>
  <si>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</si>
  <si>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</si>
  <si>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</si>
  <si>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</si>
  <si>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</si>
  <si>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</si>
  <si>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</si>
  <si>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</si>
  <si>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</si>
  <si>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</si>
  <si>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</si>
  <si>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</si>
  <si>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</si>
  <si>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</si>
  <si>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</si>
  <si>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</si>
  <si>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</si>
  <si>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</si>
  <si>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</si>
  <si>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</si>
  <si>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</si>
  <si>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</si>
  <si>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</si>
  <si>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</si>
  <si>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</si>
  <si>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</si>
  <si>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</si>
  <si>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</si>
  <si>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</si>
  <si>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</si>
  <si>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</si>
  <si>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</si>
  <si>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</si>
  <si>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</si>
  <si>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</si>
  <si>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</si>
  <si>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</si>
  <si>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</si>
  <si>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</si>
  <si>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</si>
  <si>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</si>
  <si>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</si>
  <si>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</si>
  <si>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</si>
  <si>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</si>
  <si>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</si>
  <si>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</si>
  <si>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</si>
  <si>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</si>
  <si>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</si>
  <si>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</si>
  <si>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</si>
  <si>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</si>
  <si>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</si>
  <si>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</si>
  <si>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</si>
  <si>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</si>
  <si>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</si>
  <si>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</si>
  <si>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</si>
  <si>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</si>
  <si>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</si>
  <si>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</si>
  <si>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</si>
  <si>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</si>
  <si>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</si>
  <si>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</si>
  <si>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</si>
  <si>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</si>
  <si>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</si>
  <si>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</si>
  <si>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</si>
  <si>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</si>
  <si>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</si>
  <si>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</si>
  <si>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</si>
  <si>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</si>
  <si>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</si>
  <si>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</si>
  <si>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</si>
  <si>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</si>
  <si>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</si>
  <si>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</si>
  <si>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</si>
  <si>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</si>
  <si>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</si>
  <si>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</si>
  <si>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</si>
  <si>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</si>
  <si>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</si>
  <si>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</si>
  <si>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</si>
  <si>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</si>
  <si>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</si>
  <si>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</si>
  <si>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</si>
  <si>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</si>
  <si>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</si>
  <si>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</si>
  <si>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</si>
  <si>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</si>
  <si>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</si>
  <si>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</si>
  <si>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</si>
  <si>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</si>
  <si>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</si>
  <si>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</si>
  <si>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</si>
  <si>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</si>
  <si>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</si>
  <si>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</si>
  <si>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</si>
  <si>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</si>
  <si>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</si>
  <si>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</si>
  <si>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</si>
  <si>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</si>
  <si>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</si>
  <si>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</si>
  <si>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</si>
  <si>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</si>
  <si>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</si>
  <si>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</si>
  <si>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</si>
  <si>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</si>
  <si>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</si>
  <si>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</si>
  <si>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</si>
  <si>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</si>
  <si>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</si>
  <si>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</si>
  <si>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</si>
  <si>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</si>
  <si>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</si>
  <si>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</si>
  <si>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</si>
  <si>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</si>
  <si>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</si>
  <si>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</si>
  <si>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</si>
  <si>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</si>
  <si>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</si>
  <si>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</si>
  <si>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</si>
  <si>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</si>
  <si>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</si>
  <si>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</si>
  <si>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</si>
  <si>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</si>
  <si>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</si>
  <si>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</si>
  <si>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</si>
  <si>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</si>
  <si>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</si>
  <si>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</si>
  <si>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</si>
  <si>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</si>
  <si>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</si>
  <si>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</si>
  <si>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</si>
  <si>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</si>
  <si>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</si>
  <si>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</si>
  <si>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</si>
  <si>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</si>
  <si>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</si>
  <si>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</si>
  <si>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</si>
  <si>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</si>
  <si>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</si>
  <si>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</si>
  <si>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</si>
  <si>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</si>
  <si>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</si>
  <si>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</si>
  <si>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</si>
  <si>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</si>
  <si>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</si>
  <si>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</si>
  <si>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</si>
  <si>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</si>
  <si>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</si>
  <si>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</si>
  <si>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</si>
  <si>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</si>
  <si>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</si>
  <si>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</si>
  <si>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</si>
  <si>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</si>
  <si>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</si>
  <si>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</si>
  <si>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</si>
  <si>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</si>
  <si>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</si>
  <si>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</si>
  <si>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</si>
  <si>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</si>
  <si>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</si>
  <si>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</si>
  <si>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</si>
  <si>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</si>
  <si>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</si>
  <si>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</si>
  <si>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</si>
  <si>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</si>
  <si>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</si>
  <si>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</si>
  <si>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</si>
  <si>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</si>
  <si>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</si>
  <si>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</si>
  <si>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</si>
  <si>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</si>
  <si>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</si>
  <si>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</si>
  <si>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</si>
  <si>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</si>
  <si>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</si>
  <si>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</si>
  <si>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</si>
  <si>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</si>
  <si>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</si>
  <si>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</si>
  <si>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</si>
  <si>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</si>
  <si>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</si>
  <si>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</si>
  <si>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</si>
  <si>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</si>
  <si>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</si>
  <si>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</si>
  <si>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</si>
  <si>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</si>
  <si>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</si>
  <si>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</si>
  <si>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</si>
  <si>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</si>
  <si>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</si>
  <si>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</si>
  <si>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</si>
  <si>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</si>
  <si>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</si>
  <si>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</si>
  <si>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</si>
  <si>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</si>
  <si>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</si>
  <si>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</si>
  <si>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</si>
  <si>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</si>
  <si>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</si>
  <si>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</si>
  <si>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</si>
  <si>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</si>
  <si>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</si>
  <si>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</si>
  <si>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</si>
  <si>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</si>
  <si>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</si>
  <si>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</si>
  <si>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</si>
  <si>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</si>
  <si>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</si>
  <si>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</si>
  <si>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</si>
  <si>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</si>
  <si>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</si>
  <si>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</si>
  <si>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</si>
  <si>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</si>
  <si>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</si>
  <si>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</si>
  <si>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</si>
  <si>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</si>
  <si>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</si>
  <si>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</si>
  <si>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</si>
  <si>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</si>
  <si>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</si>
  <si>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</si>
  <si>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</si>
  <si>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</si>
  <si>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</si>
  <si>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</si>
  <si>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</si>
  <si>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</si>
  <si>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</si>
  <si>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</si>
  <si>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</si>
  <si>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</si>
  <si>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</si>
  <si>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</si>
  <si>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</si>
  <si>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</si>
  <si>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</si>
  <si>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</si>
  <si>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</si>
  <si>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</si>
  <si>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</si>
  <si>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</si>
  <si>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</si>
  <si>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</si>
  <si>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</si>
  <si>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</si>
  <si>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</si>
  <si>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</si>
  <si>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</si>
  <si>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</si>
  <si>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</si>
  <si>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</si>
  <si>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</si>
  <si>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</si>
  <si>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</si>
  <si>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</si>
  <si>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</si>
  <si>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</si>
  <si>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</si>
  <si>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</si>
  <si>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</si>
  <si>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</si>
  <si>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</si>
  <si>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</si>
  <si>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</si>
  <si>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</si>
  <si>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</si>
  <si>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</si>
  <si>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</si>
  <si>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</si>
  <si>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</si>
  <si>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</si>
  <si>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</si>
  <si>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</si>
  <si>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</si>
  <si>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</si>
  <si>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</si>
  <si>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</si>
  <si>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</si>
  <si>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</si>
  <si>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</si>
  <si>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</si>
  <si>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</si>
  <si>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</si>
  <si>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</si>
  <si>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</si>
  <si>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</si>
  <si>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</si>
  <si>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</si>
  <si>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</si>
  <si>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</si>
  <si>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</si>
  <si>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</si>
  <si>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</si>
  <si>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</si>
  <si>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</si>
  <si>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</si>
  <si>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</si>
  <si>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</si>
  <si>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</si>
  <si>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</si>
  <si>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</si>
  <si>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</si>
  <si>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</si>
  <si>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</si>
  <si>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</si>
  <si>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</si>
  <si>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</si>
  <si>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</si>
  <si>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</si>
  <si>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</si>
  <si>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</si>
  <si>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</si>
  <si>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</si>
  <si>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</si>
  <si>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</si>
  <si>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</si>
  <si>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</si>
  <si>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</si>
  <si>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</si>
  <si>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</si>
  <si>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</si>
  <si>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</si>
  <si>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</si>
  <si>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</si>
  <si>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</si>
  <si>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</si>
  <si>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</si>
  <si>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</si>
  <si>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</si>
  <si>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</si>
  <si>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</si>
  <si>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</si>
  <si>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</si>
  <si>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</si>
  <si>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</si>
  <si>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</si>
  <si>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</si>
  <si>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</si>
  <si>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</si>
  <si>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</si>
  <si>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</si>
  <si>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</si>
  <si>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</si>
  <si>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</si>
  <si>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</si>
  <si>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</si>
  <si>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</si>
  <si>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</si>
  <si>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</si>
  <si>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</si>
  <si>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</si>
  <si>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</si>
  <si>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</si>
  <si>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</si>
  <si>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</si>
  <si>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</si>
  <si>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</si>
  <si>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</si>
  <si>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</si>
  <si>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</si>
  <si>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</si>
  <si>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</si>
  <si>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</si>
  <si>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</si>
  <si>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</si>
  <si>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</si>
  <si>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</si>
  <si>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</si>
  <si>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</si>
  <si>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</si>
  <si>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</si>
  <si>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</si>
  <si>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</si>
  <si>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</si>
  <si>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</si>
  <si>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</si>
  <si>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</si>
  <si>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</si>
  <si>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</si>
  <si>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</si>
  <si>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</si>
  <si>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</si>
  <si>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</si>
  <si>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</si>
  <si>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</si>
  <si>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</si>
  <si>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</si>
  <si>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</si>
  <si>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</si>
  <si>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</si>
  <si>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</si>
  <si>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</si>
  <si>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</si>
  <si>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</si>
  <si>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</si>
  <si>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</si>
  <si>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</si>
  <si>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</si>
  <si>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</si>
  <si>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</si>
  <si>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</si>
  <si>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</si>
  <si>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</si>
  <si>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</si>
  <si>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</si>
  <si>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</si>
  <si>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</si>
  <si>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</si>
  <si>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</si>
  <si>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</si>
  <si>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</si>
  <si>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</si>
  <si>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</si>
  <si>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</si>
  <si>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</si>
  <si>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</si>
  <si>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</si>
  <si>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</si>
  <si>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</si>
  <si>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</si>
  <si>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</si>
  <si>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</si>
  <si>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</si>
  <si>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</si>
  <si>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</si>
  <si>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</si>
  <si>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</si>
  <si>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</si>
  <si>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</si>
  <si>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</si>
  <si>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</si>
  <si>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</si>
  <si>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</si>
  <si>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</si>
  <si>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</si>
  <si>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</si>
  <si>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</si>
  <si>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</si>
  <si>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</si>
  <si>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</si>
  <si>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</si>
  <si>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</si>
  <si>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</si>
  <si>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</si>
  <si>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</si>
  <si>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</si>
  <si>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</si>
  <si>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</si>
  <si>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</si>
  <si>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</si>
  <si>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</si>
  <si>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</si>
  <si>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</si>
  <si>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</si>
  <si>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</si>
  <si>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</si>
  <si>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</si>
  <si>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</si>
  <si>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</si>
  <si>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</si>
  <si>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</si>
  <si>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</si>
  <si>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</si>
  <si>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</si>
  <si>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</si>
  <si>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</si>
  <si>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</si>
  <si>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</si>
  <si>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</si>
  <si>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</si>
  <si>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</si>
  <si>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</si>
  <si>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</si>
  <si>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</si>
  <si>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</si>
  <si>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</si>
  <si>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</si>
  <si>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</si>
  <si>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</si>
  <si>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</si>
  <si>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</si>
  <si>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</si>
  <si>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</si>
  <si>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</si>
  <si>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</si>
  <si>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</si>
  <si>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</si>
  <si>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</si>
  <si>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</si>
  <si>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</si>
  <si>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</si>
  <si>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</si>
  <si>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</si>
  <si>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</si>
  <si>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</si>
  <si>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</si>
  <si>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</si>
  <si>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</si>
  <si>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</si>
  <si>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</si>
  <si>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</si>
  <si>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</si>
  <si>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</si>
  <si>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</si>
  <si>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</si>
  <si>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</si>
  <si>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</si>
  <si>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</si>
  <si>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</si>
  <si>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</si>
  <si>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</si>
  <si>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</si>
  <si>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</si>
  <si>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</si>
  <si>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</si>
  <si>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</si>
  <si>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</si>
  <si>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</si>
  <si>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</si>
  <si>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</si>
  <si>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</si>
  <si>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</si>
  <si>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</si>
  <si>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</si>
  <si>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</si>
  <si>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</si>
  <si>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</si>
  <si>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</si>
  <si>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</si>
  <si>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</si>
  <si>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</si>
  <si>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</si>
  <si>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</si>
  <si>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</si>
  <si>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</si>
  <si>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</si>
  <si>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</si>
  <si>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</si>
  <si>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</si>
  <si>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</si>
  <si>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</si>
  <si>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</si>
  <si>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</si>
  <si>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</si>
  <si>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</si>
  <si>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</si>
  <si>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</si>
  <si>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</si>
  <si>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</si>
  <si>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</si>
  <si>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</si>
  <si>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</si>
  <si>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</si>
  <si>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</si>
  <si>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</si>
  <si>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</si>
  <si>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</si>
  <si>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</si>
  <si>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</si>
  <si>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</si>
  <si>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</si>
  <si>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</si>
  <si>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</si>
  <si>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</si>
  <si>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</si>
  <si>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</si>
  <si>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</si>
  <si>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</si>
  <si>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</si>
  <si>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</si>
  <si>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</si>
  <si>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</si>
  <si>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</si>
  <si>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</si>
  <si>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</si>
  <si>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</si>
  <si>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</si>
  <si>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</si>
  <si>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</si>
  <si>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</si>
  <si>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</si>
  <si>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</si>
  <si>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</si>
  <si>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</si>
  <si>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</si>
  <si>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</si>
  <si>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</si>
  <si>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</si>
  <si>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</si>
  <si>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</si>
  <si>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</si>
  <si>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</si>
  <si>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</si>
  <si>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</si>
  <si>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</si>
  <si>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</si>
  <si>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</si>
  <si>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</si>
  <si>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</si>
  <si>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</si>
  <si>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</si>
  <si>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</si>
  <si>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</si>
  <si>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</si>
  <si>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</si>
  <si>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</si>
  <si>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</si>
  <si>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</si>
  <si>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</si>
  <si>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</si>
  <si>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</si>
  <si>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</si>
  <si>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</si>
  <si>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</si>
  <si>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</si>
  <si>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</si>
  <si>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</si>
  <si>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</si>
  <si>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</si>
  <si>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</si>
  <si>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</si>
  <si>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</si>
  <si>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</si>
  <si>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</si>
  <si>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</si>
  <si>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</si>
  <si>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</si>
  <si>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</si>
  <si>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</si>
  <si>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</si>
  <si>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</si>
  <si>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</si>
  <si>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</si>
  <si>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</si>
  <si>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</si>
  <si>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</si>
  <si>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</si>
  <si>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</si>
  <si>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</si>
  <si>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</si>
  <si>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</si>
  <si>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</si>
  <si>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</si>
  <si>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</si>
  <si>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</si>
  <si>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</si>
  <si>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</si>
  <si>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</si>
  <si>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</si>
  <si>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</si>
  <si>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</si>
  <si>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</si>
  <si>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</si>
  <si>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</si>
  <si>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</si>
  <si>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</si>
  <si>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</si>
  <si>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</si>
  <si>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</si>
  <si>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</si>
  <si>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</si>
  <si>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</si>
  <si>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</si>
  <si>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</si>
  <si>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</si>
  <si>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</si>
  <si>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</si>
  <si>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</si>
  <si>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</si>
  <si>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</si>
  <si>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</si>
  <si>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</si>
  <si>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</si>
  <si>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</si>
  <si>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</si>
  <si>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</si>
  <si>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</si>
  <si>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</si>
  <si>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</si>
  <si>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</si>
  <si>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</si>
  <si>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</si>
  <si>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</si>
  <si>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</si>
  <si>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</si>
  <si>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</si>
  <si>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</si>
  <si>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</si>
  <si>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</si>
  <si>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</si>
  <si>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</si>
  <si>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</si>
  <si>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</si>
  <si>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</si>
  <si>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</si>
  <si>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</si>
  <si>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</si>
  <si>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</si>
  <si>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</si>
  <si>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</si>
  <si>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</si>
  <si>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</si>
  <si>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</si>
  <si>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</si>
  <si>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</si>
  <si>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</si>
  <si>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</si>
  <si>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</si>
  <si>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</si>
  <si>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</si>
  <si>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</si>
  <si>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</si>
  <si>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</si>
  <si>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</si>
  <si>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</si>
  <si>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</si>
  <si>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</si>
  <si>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</si>
  <si>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</si>
  <si>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</si>
  <si>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</si>
  <si>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</si>
  <si>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</si>
  <si>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</si>
  <si>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</si>
  <si>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</si>
  <si>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</si>
  <si>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</si>
  <si>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</si>
  <si>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</si>
  <si>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</si>
  <si>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</si>
  <si>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</si>
  <si>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</si>
  <si>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</si>
  <si>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</si>
  <si>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</si>
  <si>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</si>
  <si>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</si>
  <si>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</si>
  <si>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</si>
  <si>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</si>
  <si>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</si>
  <si>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</si>
  <si>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</si>
  <si>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</si>
  <si>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</si>
  <si>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</si>
  <si>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</si>
  <si>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</si>
  <si>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</si>
  <si>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</si>
  <si>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</si>
  <si>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</si>
  <si>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</si>
  <si>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</si>
  <si>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</si>
  <si>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</si>
  <si>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</si>
  <si>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</si>
  <si>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</si>
  <si>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</si>
  <si>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</si>
  <si>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</si>
  <si>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</si>
  <si>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</si>
  <si>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</si>
  <si>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</si>
  <si>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</si>
  <si>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</si>
  <si>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</si>
  <si>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</si>
  <si>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</si>
  <si>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</si>
  <si>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</si>
  <si>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</si>
  <si>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</si>
  <si>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</si>
  <si>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</si>
  <si>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</si>
  <si>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</si>
  <si>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</si>
  <si>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</si>
  <si>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</si>
  <si>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</si>
  <si>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</si>
  <si>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</si>
  <si>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</si>
  <si>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</si>
  <si>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</si>
  <si>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</si>
  <si>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</si>
  <si>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</si>
  <si>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</si>
  <si>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</si>
  <si>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</si>
  <si>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</si>
  <si>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</si>
  <si>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</si>
  <si>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</si>
  <si>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</si>
  <si>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</si>
  <si>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</si>
  <si>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</si>
  <si>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</si>
  <si>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</si>
  <si>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</si>
  <si>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</si>
  <si>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</si>
  <si>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</si>
  <si>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</si>
  <si>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</si>
  <si>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</si>
  <si>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</si>
  <si>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</si>
  <si>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</si>
  <si>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</si>
  <si>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</si>
  <si>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</si>
  <si>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</si>
  <si>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</si>
  <si>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</si>
  <si>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</si>
  <si>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</si>
  <si>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</si>
  <si>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</si>
  <si>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</si>
  <si>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</si>
  <si>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</si>
  <si>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</si>
  <si>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</si>
  <si>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</si>
  <si>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</si>
  <si>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</si>
  <si>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</si>
  <si>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</si>
  <si>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</si>
  <si>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</si>
  <si>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</si>
  <si>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</si>
  <si>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</si>
  <si>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</si>
  <si>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</si>
  <si>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</si>
  <si>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</si>
  <si>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</si>
  <si>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</si>
  <si>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</si>
  <si>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</si>
  <si>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</si>
  <si>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</si>
  <si>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</si>
  <si>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</si>
  <si>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</si>
  <si>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</si>
  <si>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</si>
  <si>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</si>
  <si>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</si>
  <si>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</si>
  <si>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</si>
  <si>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</si>
  <si>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</si>
  <si>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</si>
  <si>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</si>
  <si>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</si>
  <si>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</si>
  <si>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</si>
  <si>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</si>
  <si>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</si>
  <si>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</si>
  <si>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</si>
  <si>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</si>
  <si>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</si>
  <si>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</si>
  <si>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</si>
  <si>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</si>
  <si>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</si>
  <si>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</si>
  <si>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</si>
  <si>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</si>
  <si>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</si>
  <si>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</si>
  <si>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</si>
  <si>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</si>
  <si>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</si>
  <si>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</si>
  <si>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</si>
  <si>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</si>
  <si>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</si>
  <si>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</si>
  <si>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</si>
  <si>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</si>
  <si>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</si>
  <si>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</si>
  <si>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</si>
  <si>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</si>
  <si>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</si>
  <si>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</si>
  <si>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</si>
  <si>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</si>
  <si>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</si>
  <si>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</si>
  <si>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</si>
  <si>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</si>
  <si>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</si>
  <si>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</si>
  <si>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</si>
  <si>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</si>
  <si>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</si>
  <si>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</si>
  <si>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</si>
  <si>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</si>
  <si>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</si>
  <si>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</si>
  <si>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</si>
  <si>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</si>
  <si>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</si>
  <si>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</si>
  <si>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</si>
  <si>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</si>
  <si>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</si>
  <si>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</si>
  <si>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</si>
  <si>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</si>
  <si>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</si>
  <si>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</si>
  <si>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</si>
  <si>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</si>
  <si>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</si>
  <si>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</si>
  <si>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</si>
  <si>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</si>
  <si>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</si>
  <si>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</si>
  <si>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</si>
  <si>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</si>
  <si>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</si>
  <si>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</si>
  <si>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</si>
  <si>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</si>
  <si>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</si>
  <si>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</si>
  <si>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</si>
  <si>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</si>
  <si>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</si>
  <si>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</si>
  <si>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</si>
  <si>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</si>
  <si>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</si>
  <si>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</si>
  <si>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</si>
  <si>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</si>
  <si>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</si>
  <si>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</si>
  <si>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</si>
  <si>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</si>
  <si>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</si>
  <si>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</si>
  <si>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</si>
  <si>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</si>
  <si>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</si>
  <si>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</si>
  <si>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</si>
  <si>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</si>
  <si>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</si>
  <si>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</si>
  <si>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</si>
  <si>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</si>
  <si>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</si>
  <si>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</si>
  <si>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</si>
  <si>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</si>
  <si>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</si>
  <si>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</si>
  <si>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</si>
  <si>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</si>
  <si>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</si>
  <si>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</si>
  <si>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</si>
  <si>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</si>
  <si>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</si>
  <si>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</si>
  <si>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</si>
  <si>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</si>
  <si>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</si>
  <si>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</si>
  <si>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</si>
  <si>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</si>
  <si>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</si>
  <si>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</si>
  <si>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</si>
  <si>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</si>
  <si>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</si>
  <si>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</si>
  <si>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</si>
  <si>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</si>
  <si>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</si>
  <si>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</si>
  <si>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</si>
  <si>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</si>
  <si>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</si>
  <si>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</si>
  <si>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</si>
  <si>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</si>
  <si>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</si>
  <si>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</si>
  <si>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</si>
  <si>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</si>
  <si>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</si>
  <si>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</si>
  <si>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</si>
  <si>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</si>
  <si>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</si>
  <si>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</si>
  <si>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</si>
  <si>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</si>
  <si>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</si>
  <si>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</si>
  <si>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</si>
  <si>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</si>
  <si>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</si>
  <si>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</si>
  <si>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</si>
  <si>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</si>
  <si>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</si>
  <si>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</si>
  <si>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</si>
  <si>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</si>
  <si>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</si>
  <si>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</si>
  <si>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</si>
  <si>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</si>
  <si>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</si>
  <si>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</si>
  <si>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</si>
  <si>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</si>
  <si>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</si>
  <si>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</si>
  <si>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</si>
  <si>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</si>
  <si>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</si>
  <si>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</si>
  <si>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</si>
  <si>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</si>
  <si>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</si>
  <si>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</si>
  <si>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</si>
  <si>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</si>
  <si>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</si>
  <si>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</si>
  <si>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</si>
  <si>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</si>
  <si>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</si>
  <si>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</si>
  <si>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</si>
  <si>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</si>
  <si>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</si>
  <si>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</si>
  <si>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</si>
  <si>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</si>
  <si>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</si>
  <si>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</si>
  <si>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</si>
  <si>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</si>
  <si>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</si>
  <si>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</si>
  <si>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</si>
  <si>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</si>
  <si>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</si>
  <si>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</si>
  <si>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</si>
  <si>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</si>
  <si>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</si>
  <si>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</si>
  <si>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</si>
  <si>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</si>
  <si>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</si>
  <si>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</si>
  <si>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</si>
  <si>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</si>
  <si>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</si>
  <si>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</si>
  <si>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</si>
  <si>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</si>
  <si>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</si>
  <si>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</si>
  <si>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</si>
  <si>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</si>
  <si>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</si>
  <si>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</si>
  <si>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</si>
  <si>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</si>
  <si>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</si>
  <si>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</si>
  <si>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</si>
  <si>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</si>
  <si>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</si>
  <si>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</si>
  <si>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</si>
  <si>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</si>
  <si>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</si>
  <si>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</si>
  <si>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</si>
  <si>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</si>
  <si>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</si>
  <si>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</si>
  <si>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</si>
  <si>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</si>
  <si>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</si>
  <si>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</si>
  <si>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</si>
  <si>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</si>
  <si>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</si>
  <si>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</si>
  <si>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</si>
  <si>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</si>
  <si>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</si>
  <si>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</si>
  <si>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</si>
  <si>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</si>
  <si>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</si>
  <si>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</si>
  <si>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</si>
  <si>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</si>
  <si>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</si>
  <si>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</si>
  <si>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</si>
  <si>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</si>
  <si>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</si>
  <si>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</si>
  <si>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</si>
  <si>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</si>
  <si>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</si>
  <si>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</si>
  <si>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</si>
  <si>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</si>
  <si>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</si>
  <si>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</si>
  <si>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</si>
  <si>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</si>
  <si>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</si>
  <si>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</si>
  <si>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</si>
  <si>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</si>
  <si>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</si>
  <si>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</si>
  <si>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</si>
  <si>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</si>
  <si>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</si>
  <si>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</si>
  <si>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</si>
  <si>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</si>
  <si>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</si>
  <si>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</si>
  <si>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</si>
  <si>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</si>
  <si>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</si>
  <si>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</si>
  <si>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</si>
  <si>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</si>
  <si>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</si>
  <si>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</si>
  <si>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</si>
  <si>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</si>
  <si>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</si>
  <si>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</si>
  <si>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</si>
  <si>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</si>
  <si>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</si>
  <si>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</si>
  <si>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</si>
  <si>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</si>
  <si>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</si>
  <si>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</si>
  <si>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</si>
  <si>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</si>
  <si>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</si>
  <si>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</si>
  <si>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</si>
  <si>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</si>
  <si>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</si>
  <si>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</si>
  <si>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</si>
  <si>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</si>
  <si>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</si>
  <si>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</si>
  <si>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</si>
  <si>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</si>
  <si>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</si>
  <si>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</si>
  <si>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</si>
  <si>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</si>
  <si>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</si>
  <si>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</si>
  <si>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</si>
  <si>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</si>
  <si>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</si>
  <si>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</si>
  <si>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</si>
  <si>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</si>
  <si>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</si>
  <si>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</si>
  <si>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</si>
  <si>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</si>
  <si>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</si>
  <si>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</si>
  <si>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</si>
  <si>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</si>
  <si>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</si>
  <si>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</si>
  <si>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</si>
  <si>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</si>
  <si>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</si>
  <si>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</si>
  <si>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</si>
  <si>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</si>
  <si>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</si>
  <si>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</si>
  <si>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</si>
  <si>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</si>
  <si>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</si>
  <si>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</si>
  <si>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</si>
  <si>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</si>
  <si>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</si>
  <si>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</si>
  <si>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</si>
  <si>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</si>
  <si>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</si>
  <si>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</si>
  <si>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</si>
  <si>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</si>
  <si>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</si>
  <si>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</si>
  <si>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</si>
  <si>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</si>
  <si>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</si>
  <si>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</si>
  <si>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</si>
  <si>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</si>
  <si>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</si>
  <si>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</si>
  <si>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</si>
  <si>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</si>
  <si>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</si>
  <si>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</si>
  <si>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</si>
  <si>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</si>
  <si>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</si>
  <si>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</si>
  <si>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</si>
  <si>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</si>
  <si>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</si>
  <si>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</si>
  <si>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</si>
  <si>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</si>
  <si>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</si>
  <si>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</si>
  <si>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</si>
  <si>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</si>
  <si>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</si>
  <si>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</si>
  <si>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</si>
  <si>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</si>
  <si>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</si>
  <si>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</si>
  <si>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</si>
  <si>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</si>
  <si>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</si>
  <si>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</si>
  <si>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</si>
  <si>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</si>
  <si>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</si>
  <si>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</si>
  <si>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</si>
  <si>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</si>
  <si>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</si>
  <si>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</si>
  <si>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</si>
  <si>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</si>
  <si>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</si>
  <si>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</si>
  <si>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</si>
  <si>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</si>
  <si>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</si>
  <si>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</si>
  <si>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</si>
  <si>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</si>
  <si>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</si>
  <si>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</si>
  <si>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</si>
  <si>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</si>
  <si>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</si>
  <si>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</si>
  <si>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</si>
  <si>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</si>
  <si>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</si>
  <si>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</si>
  <si>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</si>
  <si>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</si>
  <si>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</si>
  <si>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</si>
  <si>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</si>
  <si>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</si>
  <si>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</si>
  <si>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</si>
  <si>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</si>
  <si>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</si>
  <si>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</si>
  <si>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</si>
  <si>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</si>
  <si>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</si>
  <si>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</si>
  <si>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</si>
  <si>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</si>
  <si>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</si>
  <si>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</si>
  <si>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</si>
  <si>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</si>
  <si>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</si>
  <si>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</si>
  <si>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</si>
  <si>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</si>
  <si>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</si>
  <si>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</si>
  <si>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</si>
  <si>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</si>
  <si>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</si>
  <si>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</si>
  <si>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</si>
  <si>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</si>
  <si>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</si>
  <si>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</si>
  <si>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</si>
  <si>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</si>
  <si>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</si>
  <si>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</si>
  <si>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</si>
  <si>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</si>
  <si>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</si>
  <si>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</si>
  <si>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</si>
  <si>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</si>
  <si>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</si>
  <si>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</si>
  <si>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</si>
  <si>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</si>
  <si>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</si>
  <si>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</si>
  <si>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</si>
  <si>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</si>
  <si>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</si>
  <si>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</si>
  <si>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</si>
  <si>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</si>
  <si>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</si>
  <si>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</si>
  <si>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</si>
  <si>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</si>
  <si>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</si>
  <si>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</si>
  <si>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</si>
  <si>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</si>
  <si>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</si>
  <si>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</si>
  <si>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</si>
  <si>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</si>
  <si>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</si>
  <si>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</si>
  <si>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</si>
  <si>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</si>
  <si>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</si>
  <si>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</si>
  <si>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</si>
  <si>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</si>
  <si>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</si>
  <si>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</si>
  <si>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</si>
  <si>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</si>
  <si>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</si>
  <si>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</si>
  <si>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</si>
  <si>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</si>
  <si>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</si>
  <si>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</si>
  <si>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</si>
  <si>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</si>
  <si>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</si>
  <si>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</si>
  <si>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</si>
  <si>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</si>
  <si>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</si>
  <si>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</si>
  <si>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</si>
  <si>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</si>
  <si>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</si>
  <si>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</si>
  <si>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</si>
  <si>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</si>
  <si>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</si>
  <si>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</si>
  <si>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</si>
  <si>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</si>
  <si>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</si>
  <si>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</si>
  <si>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</si>
  <si>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</si>
  <si>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</si>
  <si>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</si>
  <si>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</si>
  <si>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</si>
  <si>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</si>
  <si>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</si>
  <si>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</si>
  <si>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</si>
  <si>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</si>
  <si>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</si>
  <si>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</si>
  <si>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</si>
  <si>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</si>
  <si>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</si>
  <si>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</si>
  <si>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</si>
  <si>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</si>
  <si>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</si>
  <si>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</si>
  <si>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</si>
  <si>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</si>
  <si>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</si>
  <si>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</si>
  <si>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</si>
  <si>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</si>
  <si>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</si>
  <si>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</si>
  <si>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</si>
  <si>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</si>
  <si>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</si>
  <si>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</si>
  <si>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</si>
  <si>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</si>
  <si>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</si>
  <si>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</si>
  <si>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</si>
  <si>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</si>
  <si>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</si>
  <si>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</si>
  <si>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</si>
  <si>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</si>
  <si>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</si>
  <si>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</si>
  <si>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</si>
  <si>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</si>
  <si>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</si>
  <si>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</si>
  <si>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</si>
  <si>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</si>
  <si>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</si>
  <si>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</si>
  <si>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</si>
  <si>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</si>
  <si>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</si>
  <si>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</si>
  <si>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</si>
  <si>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</si>
  <si>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</si>
  <si>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</si>
  <si>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</si>
  <si>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</si>
  <si>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</si>
  <si>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</si>
  <si>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</si>
  <si>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</si>
  <si>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</si>
  <si>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</si>
  <si>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</si>
  <si>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</si>
  <si>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</si>
  <si>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</si>
  <si>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</si>
  <si>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</si>
  <si>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</si>
  <si>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</si>
  <si>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</si>
  <si>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</si>
  <si>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</si>
  <si>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</si>
  <si>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</si>
  <si>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</si>
  <si>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</si>
  <si>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</si>
  <si>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</si>
  <si>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</si>
  <si>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</si>
  <si>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</si>
  <si>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</si>
  <si>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</si>
  <si>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</si>
  <si>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</si>
  <si>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</si>
  <si>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</si>
  <si>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</si>
  <si>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</si>
  <si>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</si>
  <si>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</si>
  <si>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</si>
  <si>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</si>
  <si>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</si>
  <si>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</si>
  <si>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</si>
  <si>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</si>
  <si>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</si>
  <si>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</si>
  <si>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</si>
  <si>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</si>
  <si>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</si>
  <si>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</si>
  <si>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</si>
  <si>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</si>
  <si>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</si>
  <si>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</si>
  <si>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</si>
  <si>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</si>
  <si>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</si>
  <si>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</si>
  <si>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</si>
  <si>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</si>
  <si>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</si>
  <si>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</si>
  <si>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</si>
  <si>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</si>
  <si>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</si>
  <si>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</si>
  <si>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</si>
  <si>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</si>
  <si>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</si>
  <si>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</si>
  <si>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</si>
  <si>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</si>
  <si>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</si>
  <si>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</si>
  <si>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</si>
  <si>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</si>
  <si>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</si>
  <si>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</si>
  <si>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</si>
  <si>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</si>
  <si>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</si>
  <si>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</si>
  <si>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</si>
  <si>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</si>
  <si>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</si>
  <si>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</si>
  <si>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</si>
  <si>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</si>
  <si>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</si>
  <si>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</si>
  <si>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</si>
  <si>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</si>
  <si>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</si>
  <si>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</si>
  <si>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</si>
  <si>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</si>
  <si>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</si>
  <si>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</si>
  <si>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</si>
  <si>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</si>
  <si>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</si>
  <si>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</si>
  <si>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</si>
  <si>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</si>
  <si>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</si>
  <si>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</si>
  <si>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</si>
  <si>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</si>
  <si>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</si>
  <si>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</si>
  <si>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</si>
  <si>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</si>
  <si>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</si>
  <si>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</si>
  <si>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</si>
  <si>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</si>
  <si>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</si>
  <si>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</si>
  <si>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</si>
  <si>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</si>
  <si>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</si>
  <si>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</si>
  <si>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</si>
  <si>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</si>
  <si>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</si>
  <si>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</si>
  <si>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</si>
  <si>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</si>
  <si>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</si>
  <si>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</si>
  <si>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</si>
  <si>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</si>
  <si>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</si>
  <si>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</si>
  <si>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</si>
  <si>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</si>
  <si>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</si>
  <si>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</si>
  <si>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</si>
  <si>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</si>
  <si>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</si>
  <si>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</si>
  <si>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</si>
  <si>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</si>
  <si>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</si>
  <si>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</si>
  <si>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</si>
  <si>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</si>
  <si>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</si>
  <si>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</si>
  <si>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</si>
  <si>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</si>
  <si>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</si>
  <si>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</si>
  <si>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</si>
  <si>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</si>
  <si>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</si>
  <si>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</si>
  <si>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</si>
  <si>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</si>
  <si>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</si>
  <si>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</si>
  <si>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</si>
  <si>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</si>
  <si>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</si>
  <si>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</si>
  <si>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</si>
  <si>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</si>
  <si>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</si>
  <si>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</si>
  <si>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</si>
  <si>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</si>
  <si>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</si>
  <si>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</si>
  <si>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</si>
  <si>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</si>
  <si>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</si>
  <si>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</si>
  <si>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</si>
  <si>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</si>
  <si>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</si>
  <si>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</si>
  <si>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</si>
  <si>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</si>
  <si>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</si>
  <si>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</si>
  <si>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</si>
  <si>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</si>
  <si>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</si>
  <si>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</si>
  <si>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</si>
  <si>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</si>
  <si>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</si>
  <si>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</si>
  <si>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</si>
  <si>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</si>
  <si>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</si>
  <si>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</si>
  <si>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</si>
  <si>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</si>
  <si>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</si>
  <si>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</si>
  <si>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</si>
  <si>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</si>
  <si>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</si>
  <si>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</si>
  <si>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</si>
  <si>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</si>
  <si>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</si>
  <si>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</si>
  <si>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</si>
  <si>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</si>
  <si>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</si>
  <si>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</si>
  <si>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</si>
  <si>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</si>
  <si>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</si>
  <si>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</si>
  <si>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</si>
  <si>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</si>
  <si>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</si>
  <si>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</si>
  <si>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</si>
  <si>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</si>
  <si>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</si>
  <si>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</si>
  <si>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</si>
  <si>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</si>
  <si>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</si>
  <si>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</si>
  <si>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</si>
  <si>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</si>
  <si>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</si>
  <si>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</si>
  <si>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</si>
  <si>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</si>
  <si>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</si>
  <si>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</si>
  <si>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</si>
  <si>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</si>
  <si>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</si>
  <si>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</si>
  <si>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</si>
  <si>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</si>
  <si>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</si>
  <si>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</si>
  <si>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</si>
  <si>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</si>
  <si>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</si>
  <si>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</si>
  <si>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</si>
  <si>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</si>
  <si>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</si>
  <si>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</si>
  <si>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</si>
  <si>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</si>
  <si>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</si>
  <si>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</si>
  <si>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</si>
  <si>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</si>
  <si>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</si>
  <si>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</si>
  <si>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</si>
  <si>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</si>
  <si>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</si>
  <si>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</si>
  <si>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</si>
  <si>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</si>
  <si>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</si>
  <si>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</si>
  <si>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</si>
  <si>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</si>
  <si>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</si>
  <si>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</si>
  <si>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</si>
  <si>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</si>
  <si>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</si>
  <si>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</si>
  <si>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</si>
  <si>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</si>
  <si>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</si>
  <si>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</si>
  <si>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</si>
  <si>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</si>
  <si>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</si>
  <si>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</si>
  <si>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</si>
  <si>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</si>
  <si>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</si>
  <si>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</si>
  <si>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</si>
  <si>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</si>
  <si>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</si>
  <si>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</si>
  <si>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</si>
  <si>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</si>
  <si>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</si>
  <si>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</si>
  <si>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</si>
  <si>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</si>
  <si>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</si>
  <si>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</si>
  <si>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</si>
  <si>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</si>
  <si>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</si>
  <si>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</si>
  <si>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</si>
  <si>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</si>
  <si>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</si>
  <si>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</si>
  <si>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</si>
  <si>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</si>
  <si>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</si>
  <si>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</si>
  <si>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</si>
  <si>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</si>
  <si>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</si>
  <si>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</si>
  <si>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</si>
  <si>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</si>
  <si>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</si>
  <si>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</si>
  <si>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</si>
  <si>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</si>
  <si>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</si>
  <si>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</si>
  <si>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</si>
  <si>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</si>
  <si>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</si>
  <si>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</si>
  <si>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</si>
  <si>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</si>
  <si>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</si>
  <si>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</si>
  <si>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</si>
  <si>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</si>
  <si>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</si>
  <si>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</si>
  <si>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</si>
  <si>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</si>
  <si>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</si>
  <si>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</si>
  <si>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</si>
  <si>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</si>
  <si>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</si>
  <si>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</si>
  <si>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</si>
  <si>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</si>
  <si>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</si>
  <si>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</si>
  <si>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</si>
  <si>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</si>
  <si>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</si>
  <si>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</si>
  <si>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</si>
  <si>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</si>
  <si>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</si>
  <si>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</si>
  <si>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</si>
  <si>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</si>
  <si>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</si>
  <si>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</si>
  <si>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</si>
  <si>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</si>
  <si>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</si>
  <si>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</si>
  <si>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</si>
  <si>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</si>
  <si>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</si>
  <si>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</si>
  <si>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</si>
  <si>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</si>
  <si>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</si>
  <si>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</si>
  <si>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</si>
  <si>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</si>
  <si>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</si>
  <si>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</si>
  <si>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</si>
  <si>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</si>
  <si>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</si>
  <si>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</si>
  <si>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</si>
  <si>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</si>
  <si>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</si>
  <si>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</si>
  <si>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</si>
  <si>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</si>
  <si>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</si>
  <si>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</si>
  <si>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</si>
  <si>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</si>
  <si>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</si>
  <si>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</si>
  <si>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</si>
  <si>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</si>
  <si>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</si>
  <si>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</si>
  <si>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</si>
  <si>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</si>
  <si>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</si>
  <si>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</si>
  <si>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</si>
  <si>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</si>
  <si>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</si>
  <si>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</si>
  <si>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</si>
  <si>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</si>
  <si>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</si>
  <si>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</si>
  <si>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</si>
  <si>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</si>
  <si>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</si>
  <si>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</si>
  <si>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</si>
  <si>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</si>
  <si>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</si>
  <si>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</si>
  <si>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</si>
  <si>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</si>
  <si>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</si>
  <si>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</si>
  <si>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</si>
  <si>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</si>
  <si>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</si>
  <si>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</si>
  <si>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</si>
  <si>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</si>
  <si>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</si>
  <si>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</si>
  <si>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</si>
  <si>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</si>
  <si>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</si>
  <si>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</si>
  <si>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</si>
  <si>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</si>
  <si>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</si>
  <si>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</si>
  <si>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</si>
  <si>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</si>
  <si>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</si>
  <si>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</si>
  <si>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</si>
  <si>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</si>
  <si>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</si>
  <si>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</si>
  <si>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</si>
  <si>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</si>
  <si>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</si>
  <si>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</si>
  <si>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</si>
  <si>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</si>
  <si>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</si>
  <si>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</si>
  <si>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</si>
  <si>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</si>
  <si>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</si>
  <si>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</si>
  <si>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</si>
  <si>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</si>
  <si>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</si>
  <si>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</si>
  <si>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</si>
  <si>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</si>
  <si>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</si>
  <si>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</si>
  <si>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</si>
  <si>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</si>
  <si>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</si>
  <si>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</si>
  <si>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</si>
  <si>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</si>
  <si>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</si>
  <si>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</si>
  <si>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</si>
  <si>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</si>
  <si>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</si>
  <si>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</si>
  <si>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</si>
  <si>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</si>
  <si>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</si>
  <si>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</si>
  <si>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</si>
  <si>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</si>
  <si>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</si>
  <si>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</si>
  <si>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</si>
  <si>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</si>
  <si>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</si>
  <si>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</si>
  <si>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</si>
  <si>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</si>
  <si>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</si>
  <si>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</si>
  <si>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</si>
  <si>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</si>
  <si>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</si>
  <si>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</si>
  <si>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</si>
  <si>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</si>
  <si>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</si>
  <si>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</si>
  <si>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</si>
  <si>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</si>
  <si>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</si>
  <si>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</si>
  <si>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</si>
  <si>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</si>
  <si>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</si>
  <si>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</si>
  <si>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</si>
  <si>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</si>
  <si>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</si>
  <si>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</si>
  <si>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</si>
  <si>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</si>
  <si>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</si>
  <si>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</si>
  <si>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</si>
  <si>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</si>
  <si>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</si>
  <si>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</si>
  <si>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</si>
  <si>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</si>
  <si>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</si>
  <si>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</si>
  <si>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</si>
  <si>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</si>
  <si>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</si>
  <si>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</si>
  <si>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</si>
  <si>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</si>
  <si>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</si>
  <si>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</si>
  <si>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</si>
  <si>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</si>
  <si>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</si>
  <si>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</si>
  <si>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</si>
  <si>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</si>
  <si>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</si>
  <si>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</si>
  <si>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</si>
  <si>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</si>
  <si>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</si>
  <si>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</si>
  <si>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</si>
  <si>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</si>
  <si>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</si>
  <si>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</si>
  <si>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</si>
  <si>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</si>
  <si>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</si>
  <si>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</si>
  <si>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</si>
  <si>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</si>
  <si>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</si>
  <si>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</si>
  <si>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</si>
  <si>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</si>
  <si>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</si>
  <si>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</si>
  <si>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</si>
  <si>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</si>
  <si>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</si>
  <si>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</si>
  <si>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</si>
  <si>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</si>
  <si>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</si>
  <si>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</si>
  <si>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</si>
  <si>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</si>
  <si>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</si>
  <si>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</si>
  <si>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</si>
  <si>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</si>
  <si>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</si>
  <si>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</si>
  <si>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</si>
  <si>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</si>
  <si>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</si>
  <si>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</si>
  <si>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</si>
  <si>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</si>
  <si>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</si>
  <si>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</si>
  <si>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</si>
  <si>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</si>
  <si>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</si>
  <si>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</si>
  <si>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</si>
  <si>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</si>
  <si>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</si>
  <si>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</si>
  <si>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</si>
  <si>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</si>
  <si>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</si>
  <si>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</si>
  <si>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</si>
  <si>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</si>
  <si>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</si>
  <si>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</si>
  <si>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</si>
  <si>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</si>
  <si>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</si>
  <si>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</si>
  <si>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</si>
  <si>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</si>
  <si>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</si>
  <si>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</si>
  <si>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</si>
  <si>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</si>
  <si>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</si>
  <si>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</si>
  <si>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</si>
  <si>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</si>
  <si>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</si>
  <si>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</si>
  <si>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</si>
  <si>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</si>
  <si>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</si>
  <si>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</si>
  <si>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</si>
  <si>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</si>
  <si>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</si>
  <si>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</si>
  <si>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</si>
  <si>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</si>
  <si>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</si>
  <si>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</si>
  <si>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</si>
  <si>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</si>
  <si>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</si>
  <si>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</si>
  <si>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</si>
  <si>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</si>
  <si>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</si>
  <si>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</si>
  <si>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</si>
  <si>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</si>
  <si>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</si>
  <si>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</si>
  <si>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</si>
  <si>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</si>
  <si>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</si>
  <si>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</si>
  <si>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</si>
  <si>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</si>
  <si>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</si>
  <si>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</si>
  <si>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</si>
  <si>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</si>
  <si>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</si>
  <si>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</si>
  <si>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</si>
  <si>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</si>
  <si>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</si>
  <si>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</si>
  <si>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</si>
  <si>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</si>
  <si>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</si>
  <si>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</si>
  <si>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</si>
  <si>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</si>
  <si>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</si>
  <si>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</si>
  <si>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</si>
  <si>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</si>
  <si>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</si>
  <si>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</si>
  <si>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</si>
  <si>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</si>
  <si>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</si>
  <si>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</si>
  <si>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</si>
  <si>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</si>
  <si>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</si>
  <si>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</si>
  <si>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</si>
  <si>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</si>
  <si>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</si>
  <si>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</si>
  <si>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</si>
  <si>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</si>
  <si>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</si>
  <si>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</si>
  <si>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</si>
  <si>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</si>
  <si>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</si>
  <si>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</si>
  <si>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</si>
  <si>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</si>
  <si>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</si>
  <si>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</si>
  <si>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</si>
  <si>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</si>
  <si>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</si>
  <si>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</si>
  <si>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</si>
  <si>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</si>
  <si>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</si>
  <si>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</si>
  <si>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</si>
  <si>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</si>
  <si>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</si>
  <si>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</si>
  <si>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</si>
  <si>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</si>
  <si>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</si>
  <si>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</si>
  <si>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</si>
  <si>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</si>
  <si>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</si>
  <si>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</si>
  <si>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</si>
  <si>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</si>
  <si>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</si>
  <si>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</si>
  <si>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</si>
  <si>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</si>
  <si>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</si>
  <si>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</si>
  <si>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</si>
  <si>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</si>
  <si>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</si>
  <si>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</si>
  <si>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</si>
  <si>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</si>
  <si>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</si>
  <si>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</si>
  <si>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</si>
  <si>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</si>
  <si>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</si>
  <si>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</si>
  <si>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</si>
  <si>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</si>
  <si>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</si>
  <si>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</si>
  <si>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</si>
  <si>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</si>
  <si>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</si>
  <si>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</si>
  <si>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</si>
  <si>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</si>
  <si>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</si>
  <si>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</si>
  <si>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</si>
  <si>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</si>
  <si>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</si>
  <si>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</si>
  <si>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</si>
  <si>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</si>
  <si>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</si>
  <si>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</si>
  <si>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</si>
  <si>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</si>
  <si>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</si>
  <si>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</si>
  <si>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</si>
  <si>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</si>
  <si>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</si>
  <si>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</si>
  <si>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</si>
  <si>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</si>
  <si>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</si>
  <si>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</si>
  <si>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</si>
  <si>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</si>
  <si>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</si>
  <si>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</si>
  <si>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</si>
  <si>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</si>
  <si>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</si>
  <si>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</si>
  <si>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</si>
  <si>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</si>
  <si>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</si>
  <si>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</si>
  <si>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</si>
  <si>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</si>
  <si>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</si>
  <si>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</si>
  <si>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</si>
  <si>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</si>
  <si>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</si>
  <si>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</si>
  <si>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</si>
  <si>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</si>
  <si>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</si>
  <si>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</si>
  <si>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</si>
  <si>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</si>
  <si>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</si>
  <si>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</si>
  <si>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</si>
  <si>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</si>
  <si>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</si>
  <si>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</si>
  <si>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</si>
  <si>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</si>
  <si>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</si>
  <si>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</si>
  <si>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</si>
  <si>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</si>
  <si>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</si>
  <si>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</si>
  <si>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</si>
  <si>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</si>
  <si>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</si>
  <si>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</si>
  <si>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</si>
  <si>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</si>
  <si>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</si>
  <si>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</si>
  <si>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</si>
  <si>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</si>
  <si>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</si>
  <si>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</si>
  <si>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</si>
  <si>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</si>
  <si>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</si>
  <si>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</si>
  <si>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</si>
  <si>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</si>
  <si>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</si>
  <si>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</si>
  <si>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</si>
  <si>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</si>
  <si>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</si>
  <si>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</si>
  <si>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</si>
  <si>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</si>
  <si>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</si>
  <si>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</si>
  <si>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</si>
  <si>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</si>
  <si>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</si>
  <si>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</si>
  <si>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</si>
  <si>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</si>
  <si>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</si>
  <si>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</si>
  <si>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</si>
  <si>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</si>
  <si>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</si>
  <si>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</si>
  <si>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</si>
  <si>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</si>
  <si>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</si>
  <si>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</si>
  <si>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</si>
  <si>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</si>
  <si>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</si>
  <si>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</si>
  <si>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</si>
  <si>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</si>
  <si>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</si>
  <si>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</si>
  <si>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</si>
  <si>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</si>
  <si>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</si>
  <si>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</si>
  <si>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</si>
  <si>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</si>
  <si>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</si>
  <si>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</si>
  <si>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</si>
  <si>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</si>
  <si>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</si>
  <si>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</si>
  <si>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</si>
  <si>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</si>
  <si>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</si>
  <si>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</si>
  <si>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</si>
  <si>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</si>
  <si>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</si>
  <si>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</si>
  <si>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</si>
  <si>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</si>
  <si>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</si>
  <si>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</si>
  <si>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</si>
  <si>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</si>
  <si>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</si>
  <si>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</si>
  <si>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</si>
  <si>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</si>
  <si>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</si>
  <si>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</si>
  <si>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</si>
  <si>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</si>
  <si>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</si>
  <si>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</si>
  <si>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</si>
  <si>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</si>
  <si>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</si>
  <si>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</si>
  <si>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</si>
  <si>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</si>
  <si>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</si>
  <si>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</si>
  <si>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</si>
  <si>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</si>
  <si>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</si>
  <si>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</si>
  <si>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</si>
  <si>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</si>
  <si>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</si>
  <si>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</si>
  <si>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</si>
  <si>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</si>
  <si>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</si>
  <si>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</si>
  <si>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</si>
  <si>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</si>
  <si>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</si>
  <si>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</si>
  <si>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</si>
  <si>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</si>
  <si>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</si>
  <si>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</si>
  <si>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</si>
  <si>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</si>
  <si>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</si>
  <si>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</si>
  <si>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</si>
  <si>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</si>
  <si>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</si>
  <si>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</si>
  <si>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</si>
  <si>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</si>
  <si>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</si>
  <si>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</si>
  <si>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</si>
  <si>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</si>
  <si>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</si>
  <si>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</si>
  <si>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</si>
  <si>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</si>
  <si>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</si>
  <si>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</si>
  <si>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</si>
  <si>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</si>
  <si>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</si>
  <si>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</si>
  <si>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</si>
  <si>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</si>
  <si>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</si>
  <si>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</si>
  <si>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</si>
  <si>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</si>
  <si>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</si>
  <si>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</si>
  <si>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</si>
  <si>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</si>
  <si>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</si>
  <si>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</si>
  <si>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</si>
  <si>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</si>
  <si>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</si>
  <si>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</si>
  <si>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</si>
  <si>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</si>
  <si>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</si>
  <si>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</si>
  <si>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</si>
  <si>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</si>
  <si>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</si>
  <si>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</si>
  <si>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</si>
  <si>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</si>
  <si>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</si>
  <si>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</si>
  <si>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</si>
  <si>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</si>
  <si>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</si>
  <si>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</si>
  <si>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</si>
  <si>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</si>
  <si>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</si>
  <si>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</si>
  <si>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</si>
  <si>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</si>
  <si>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</si>
  <si>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</si>
  <si>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</si>
  <si>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</si>
  <si>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</si>
  <si>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</si>
  <si>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</si>
  <si>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</si>
  <si>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</si>
  <si>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</si>
  <si>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</si>
  <si>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</si>
  <si>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</si>
  <si>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</si>
  <si>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</si>
  <si>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</si>
  <si>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</si>
  <si>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</si>
  <si>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</si>
  <si>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</si>
  <si>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</si>
  <si>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</si>
  <si>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</si>
  <si>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</si>
  <si>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</si>
  <si>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</si>
  <si>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</si>
  <si>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</si>
  <si>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</si>
  <si>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</si>
  <si>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</si>
  <si>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</si>
  <si>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</si>
  <si>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</si>
  <si>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</si>
  <si>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</si>
  <si>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</si>
  <si>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</si>
  <si>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</si>
  <si>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</si>
  <si>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</si>
  <si>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</si>
  <si>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</si>
  <si>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</si>
  <si>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</si>
  <si>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</si>
  <si>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</si>
  <si>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</si>
  <si>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</si>
  <si>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</si>
  <si>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</si>
  <si>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</si>
  <si>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</si>
  <si>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</si>
  <si>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</si>
  <si>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</si>
  <si>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</si>
  <si>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</si>
  <si>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</si>
  <si>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</si>
  <si>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</si>
  <si>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</si>
  <si>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</si>
  <si>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</si>
  <si>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</si>
  <si>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</si>
  <si>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</si>
  <si>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</si>
  <si>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</si>
  <si>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</si>
  <si>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</si>
  <si>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</si>
  <si>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</si>
  <si>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</si>
  <si>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</si>
  <si>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</si>
  <si>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</si>
  <si>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</si>
  <si>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</si>
  <si>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</si>
  <si>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</si>
  <si>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</si>
  <si>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</si>
  <si>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</si>
  <si>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</si>
  <si>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</si>
  <si>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</si>
  <si>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</si>
  <si>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</si>
  <si>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</si>
  <si>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</si>
  <si>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</si>
  <si>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</si>
  <si>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</si>
  <si>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</si>
  <si>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</si>
  <si>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</si>
  <si>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</si>
  <si>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</si>
  <si>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</si>
  <si>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</si>
  <si>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</si>
  <si>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</si>
  <si>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</si>
  <si>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</si>
  <si>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</si>
  <si>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</si>
  <si>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</si>
  <si>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</si>
  <si>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</si>
  <si>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</si>
  <si>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</si>
  <si>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</si>
  <si>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</si>
  <si>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</si>
  <si>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</si>
  <si>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</si>
  <si>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</si>
  <si>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</si>
  <si>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</si>
  <si>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</si>
  <si>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</si>
  <si>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</si>
  <si>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</si>
  <si>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</si>
  <si>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</si>
  <si>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</si>
  <si>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</si>
  <si>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</si>
  <si>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</si>
  <si>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</si>
  <si>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</si>
  <si>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</si>
  <si>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</si>
  <si>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</si>
  <si>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</si>
  <si>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</si>
  <si>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</si>
  <si>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</si>
  <si>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</si>
  <si>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</si>
  <si>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</si>
  <si>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</si>
  <si>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</si>
  <si>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</si>
  <si>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</si>
  <si>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</si>
  <si>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</si>
  <si>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</si>
  <si>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</si>
  <si>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</si>
  <si>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</si>
  <si>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</si>
  <si>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</si>
  <si>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</si>
  <si>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</si>
  <si>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</si>
  <si>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</si>
  <si>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</si>
  <si>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</si>
  <si>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</si>
  <si>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</si>
  <si>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</si>
  <si>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</si>
  <si>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</si>
  <si>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</si>
  <si>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</si>
  <si>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</si>
  <si>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</si>
  <si>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</si>
  <si>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</si>
  <si>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</si>
  <si>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</si>
  <si>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</si>
  <si>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</si>
  <si>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</si>
  <si>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</si>
  <si>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</si>
  <si>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</si>
  <si>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</si>
  <si>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</si>
  <si>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</si>
  <si>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</si>
  <si>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</si>
  <si>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</si>
  <si>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</si>
  <si>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</si>
  <si>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</si>
  <si>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</si>
  <si>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</si>
  <si>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</si>
  <si>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</si>
  <si>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</si>
  <si>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</si>
  <si>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</si>
  <si>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</si>
  <si>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</si>
  <si>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</si>
  <si>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</si>
  <si>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</si>
  <si>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</si>
  <si>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</si>
  <si>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</si>
  <si>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</si>
  <si>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</si>
  <si>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</si>
  <si>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</si>
  <si>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</si>
  <si>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</si>
  <si>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</si>
  <si>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</si>
  <si>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</si>
  <si>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</si>
  <si>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</si>
  <si>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</si>
  <si>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</si>
  <si>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</si>
  <si>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</si>
  <si>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</si>
  <si>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</si>
  <si>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</si>
  <si>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</si>
  <si>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</si>
  <si>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</si>
  <si>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</si>
  <si>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</si>
  <si>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</si>
  <si>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</si>
  <si>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</si>
  <si>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</si>
  <si>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</si>
  <si>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</si>
  <si>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</si>
  <si>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</si>
  <si>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</si>
  <si>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</si>
  <si>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</si>
  <si>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</si>
  <si>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</si>
  <si>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</si>
  <si>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</si>
  <si>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</si>
  <si>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</si>
  <si>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</si>
  <si>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</si>
  <si>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</si>
  <si>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</si>
  <si>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</si>
  <si>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</si>
  <si>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</si>
  <si>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</si>
  <si>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</si>
  <si>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</si>
  <si>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</si>
  <si>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</si>
  <si>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</si>
  <si>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</si>
  <si>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</si>
  <si>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</si>
  <si>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</si>
  <si>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</si>
  <si>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</si>
  <si>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</si>
  <si>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</si>
  <si>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</si>
  <si>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</si>
  <si>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</si>
  <si>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</si>
  <si>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</si>
  <si>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</si>
  <si>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</si>
  <si>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</si>
  <si>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</si>
  <si>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</si>
  <si>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</si>
  <si>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</si>
  <si>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</si>
  <si>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</si>
  <si>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</si>
  <si>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</si>
  <si>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</si>
  <si>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</si>
  <si>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</si>
  <si>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</si>
  <si>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</si>
  <si>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</si>
  <si>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</si>
  <si>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</si>
  <si>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</si>
  <si>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</si>
  <si>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</si>
  <si>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</si>
  <si>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</si>
  <si>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</si>
  <si>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</si>
  <si>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</si>
  <si>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</si>
  <si>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</si>
  <si>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</si>
  <si>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</si>
  <si>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</si>
  <si>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</si>
  <si>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</si>
  <si>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</si>
  <si>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</si>
  <si>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</si>
  <si>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</si>
  <si>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</si>
  <si>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</si>
  <si>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</si>
  <si>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</si>
  <si>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</si>
  <si>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</si>
  <si>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</si>
  <si>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</si>
  <si>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</si>
  <si>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</si>
  <si>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</si>
  <si>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</si>
  <si>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</si>
  <si>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</si>
  <si>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</si>
  <si>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</si>
  <si>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</si>
  <si>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</si>
  <si>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</si>
  <si>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</si>
  <si>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</si>
  <si>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</si>
  <si>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</si>
  <si>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</si>
  <si>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</si>
  <si>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</si>
  <si>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</si>
  <si>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</si>
  <si>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</si>
  <si>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</si>
  <si>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</si>
  <si>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</si>
  <si>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</si>
  <si>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</si>
  <si>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</si>
  <si>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</si>
  <si>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</si>
  <si>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</si>
  <si>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</si>
  <si>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</si>
  <si>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</si>
  <si>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</si>
  <si>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</si>
  <si>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</si>
  <si>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</si>
  <si>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</si>
  <si>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</si>
  <si>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</si>
  <si>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</si>
  <si>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</si>
  <si>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</si>
  <si>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</si>
  <si>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</si>
  <si>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</si>
  <si>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</si>
  <si>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</si>
  <si>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</si>
  <si>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</si>
  <si>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</si>
  <si>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</si>
  <si>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</si>
  <si>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</si>
  <si>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</si>
  <si>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</si>
  <si>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</si>
  <si>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</si>
  <si>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</si>
  <si>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</si>
  <si>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</si>
  <si>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</si>
  <si>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</si>
  <si>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</si>
  <si>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</si>
  <si>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</si>
  <si>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</si>
  <si>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</si>
  <si>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</si>
  <si>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</si>
  <si>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</si>
  <si>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</si>
  <si>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</si>
  <si>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</si>
  <si>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</si>
  <si>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</si>
  <si>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</si>
  <si>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</si>
  <si>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</si>
  <si>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</si>
  <si>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</si>
  <si>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</si>
  <si>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</si>
  <si>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</si>
  <si>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</si>
  <si>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</si>
  <si>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</si>
  <si>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</si>
  <si>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</si>
  <si>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</si>
  <si>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</si>
  <si>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</si>
  <si>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</si>
  <si>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</si>
  <si>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</si>
  <si>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</si>
  <si>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</si>
  <si>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</si>
  <si>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</si>
  <si>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</si>
  <si>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</si>
  <si>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</si>
  <si>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</si>
  <si>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</si>
  <si>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</si>
  <si>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</si>
  <si>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</si>
  <si>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</si>
  <si>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</si>
  <si>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</si>
  <si>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</si>
  <si>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</si>
  <si>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</si>
  <si>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</si>
  <si>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</si>
  <si>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</si>
  <si>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</si>
  <si>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</si>
  <si>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</si>
  <si>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</si>
  <si>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</si>
  <si>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</si>
  <si>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</si>
  <si>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</si>
  <si>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</si>
  <si>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</si>
  <si>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</si>
  <si>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</si>
  <si>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</si>
  <si>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</si>
  <si>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</si>
  <si>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</si>
  <si>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</si>
  <si>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</si>
  <si>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</si>
  <si>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</si>
  <si>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</si>
  <si>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</si>
  <si>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</si>
  <si>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</si>
  <si>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</si>
  <si>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</si>
  <si>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</si>
  <si>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</si>
  <si>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</si>
  <si>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</si>
  <si>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</si>
  <si>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</si>
  <si>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</si>
  <si>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</si>
  <si>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</si>
  <si>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</si>
  <si>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</si>
  <si>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</si>
  <si>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</si>
  <si>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</si>
  <si>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</si>
  <si>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</si>
  <si>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</si>
  <si>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</si>
  <si>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</si>
  <si>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</si>
  <si>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</si>
  <si>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</si>
  <si>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</si>
  <si>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</si>
  <si>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</si>
  <si>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</si>
  <si>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</si>
  <si>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</si>
  <si>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</si>
  <si>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</si>
  <si>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</si>
  <si>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</si>
  <si>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</si>
  <si>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</si>
  <si>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</si>
  <si>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</si>
  <si>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</si>
  <si>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</si>
  <si>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</si>
  <si>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</si>
  <si>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</si>
  <si>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</si>
  <si>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</si>
  <si>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</si>
  <si>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</si>
  <si>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</si>
  <si>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</si>
  <si>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</si>
  <si>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</si>
  <si>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</si>
  <si>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</si>
  <si>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</si>
  <si>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</si>
  <si>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</si>
  <si>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</si>
  <si>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</si>
  <si>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</si>
  <si>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</si>
  <si>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</si>
  <si>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</si>
  <si>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</si>
  <si>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</si>
  <si>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</si>
  <si>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</si>
  <si>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</si>
  <si>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</si>
  <si>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</si>
  <si>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</si>
  <si>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</si>
  <si>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</si>
  <si>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</si>
  <si>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</si>
  <si>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</si>
  <si>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</si>
  <si>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</si>
  <si>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</si>
  <si>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</si>
  <si>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</si>
  <si>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</si>
  <si>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</si>
  <si>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</si>
  <si>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</si>
  <si>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</si>
  <si>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</si>
  <si>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</si>
  <si>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</si>
  <si>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</si>
  <si>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</si>
  <si>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</si>
  <si>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</si>
  <si>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</si>
  <si>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</si>
  <si>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</si>
  <si>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</si>
  <si>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</si>
  <si>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</si>
  <si>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</si>
  <si>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</si>
  <si>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</si>
  <si>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</si>
  <si>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</si>
  <si>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</si>
  <si>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</si>
  <si>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</si>
  <si>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</si>
  <si>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</si>
  <si>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</si>
  <si>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</si>
  <si>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</si>
  <si>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</si>
  <si>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</si>
  <si>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</si>
  <si>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</si>
  <si>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</si>
  <si>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</si>
  <si>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</si>
  <si>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</si>
  <si>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</si>
  <si>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</si>
  <si>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</si>
  <si>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</si>
  <si>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</si>
  <si>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</si>
  <si>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</si>
  <si>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</si>
  <si>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</si>
  <si>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</si>
  <si>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</si>
  <si>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</si>
  <si>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</si>
  <si>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</si>
  <si>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</si>
  <si>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</si>
  <si>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</si>
  <si>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</si>
  <si>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</si>
  <si>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</si>
  <si>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</si>
  <si>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</si>
  <si>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</si>
  <si>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</si>
  <si>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</si>
  <si>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</si>
  <si>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</si>
  <si>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</si>
  <si>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</si>
  <si>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</si>
  <si>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</si>
  <si>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</si>
  <si>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</si>
  <si>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</si>
  <si>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</si>
  <si>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</si>
  <si>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</si>
  <si>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</si>
  <si>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</si>
  <si>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</si>
  <si>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</si>
  <si>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</si>
  <si>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</si>
  <si>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</si>
  <si>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</si>
  <si>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</si>
  <si>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</si>
  <si>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</si>
  <si>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</si>
  <si>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</si>
  <si>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</si>
  <si>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</si>
  <si>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</si>
  <si>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</si>
  <si>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</si>
  <si>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</si>
  <si>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</si>
  <si>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</si>
  <si>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</si>
  <si>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</si>
  <si>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</si>
  <si>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</si>
  <si>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</si>
  <si>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</si>
  <si>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</si>
  <si>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</si>
  <si>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</si>
  <si>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</si>
  <si>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</si>
  <si>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</si>
  <si>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</si>
  <si>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</si>
  <si>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</si>
  <si>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</si>
  <si>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</si>
  <si>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</si>
  <si>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</si>
  <si>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</si>
  <si>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</si>
  <si>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</si>
  <si>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</si>
  <si>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</si>
  <si>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</si>
  <si>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</si>
  <si>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</si>
  <si>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</si>
  <si>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</si>
  <si>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</si>
  <si>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</si>
  <si>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</si>
  <si>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</si>
  <si>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</si>
  <si>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</si>
  <si>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</si>
  <si>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</si>
  <si>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</si>
  <si>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</si>
  <si>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</si>
  <si>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</si>
  <si>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</si>
  <si>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</si>
  <si>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</si>
  <si>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</si>
  <si>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</si>
  <si>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</si>
  <si>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</si>
  <si>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</si>
  <si>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</si>
  <si>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</si>
  <si>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</si>
  <si>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</si>
  <si>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</si>
  <si>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</si>
  <si>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</si>
  <si>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</si>
  <si>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</si>
  <si>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</si>
  <si>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</si>
  <si>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</si>
  <si>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</si>
  <si>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</si>
  <si>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</si>
  <si>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</si>
  <si>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</si>
  <si>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</si>
  <si>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</si>
  <si>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</si>
  <si>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</si>
  <si>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</si>
  <si>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</si>
  <si>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</si>
  <si>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</si>
  <si>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</si>
  <si>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</si>
  <si>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</si>
  <si>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</si>
  <si>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</si>
  <si>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</si>
  <si>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</si>
  <si>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</si>
  <si>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</si>
  <si>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</si>
  <si>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</si>
  <si>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</si>
  <si>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</si>
  <si>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</si>
  <si>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</si>
  <si>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</si>
  <si>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</si>
  <si>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</si>
  <si>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</si>
  <si>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</si>
  <si>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</si>
  <si>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</si>
  <si>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</si>
  <si>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</si>
  <si>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</si>
  <si>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</si>
  <si>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</si>
  <si>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</si>
  <si>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</si>
  <si>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</si>
  <si>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</si>
  <si>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</si>
  <si>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</si>
  <si>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</si>
  <si>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</si>
  <si>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</si>
  <si>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</si>
  <si>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</si>
  <si>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</si>
  <si>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</si>
  <si>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</si>
  <si>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</si>
  <si>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</si>
  <si>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</si>
  <si>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</si>
  <si>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</si>
  <si>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</si>
  <si>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</si>
  <si>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</si>
  <si>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</si>
  <si>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</si>
  <si>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</si>
  <si>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</si>
  <si>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</si>
  <si>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</si>
  <si>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</si>
  <si>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</si>
  <si>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</si>
  <si>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</si>
  <si>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</si>
  <si>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</si>
  <si>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</si>
  <si>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</si>
  <si>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</si>
  <si>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</si>
  <si>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</si>
  <si>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</si>
  <si>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</si>
  <si>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</si>
  <si>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</si>
  <si>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</si>
  <si>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</si>
  <si>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</si>
  <si>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</si>
  <si>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</si>
  <si>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</si>
  <si>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</si>
  <si>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</si>
  <si>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</si>
  <si>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</si>
  <si>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</si>
  <si>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</si>
  <si>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</si>
  <si>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</si>
  <si>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</si>
  <si>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</si>
  <si>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</si>
  <si>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</si>
  <si>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</si>
  <si>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</si>
  <si>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</si>
  <si>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</si>
  <si>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</si>
  <si>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</si>
  <si>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</si>
  <si>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</si>
  <si>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</si>
  <si>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</si>
  <si>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</si>
  <si>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</si>
  <si>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</si>
  <si>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</si>
  <si>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</si>
  <si>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</si>
  <si>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</si>
  <si>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</si>
  <si>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</si>
  <si>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</si>
  <si>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</si>
  <si>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</si>
  <si>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</si>
  <si>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</si>
  <si>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</si>
  <si>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</si>
  <si>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</si>
  <si>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</si>
  <si>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</si>
  <si>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</si>
  <si>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</si>
  <si>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</si>
  <si>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</si>
  <si>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</si>
  <si>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</si>
  <si>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</si>
  <si>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</si>
  <si>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</si>
  <si>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</si>
  <si>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</si>
  <si>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</si>
  <si>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</si>
  <si>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</si>
  <si>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</si>
  <si>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</si>
  <si>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</si>
  <si>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</si>
  <si>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</si>
  <si>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</si>
  <si>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</si>
  <si>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</si>
  <si>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</si>
  <si>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</si>
  <si>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</si>
  <si>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</si>
  <si>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</si>
  <si>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</si>
  <si>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</si>
  <si>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</si>
  <si>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</si>
  <si>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</si>
  <si>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</si>
  <si>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</si>
  <si>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</si>
  <si>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</si>
  <si>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</si>
  <si>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</si>
  <si>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</si>
  <si>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</si>
  <si>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</si>
  <si>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</si>
  <si>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</si>
  <si>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</si>
  <si>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</si>
  <si>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</si>
  <si>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</si>
  <si>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</si>
  <si>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</si>
  <si>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</si>
  <si>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</si>
  <si>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</si>
  <si>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</si>
  <si>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</si>
  <si>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</si>
  <si>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</si>
  <si>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</si>
  <si>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</si>
  <si>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</si>
  <si>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</si>
  <si>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</si>
  <si>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</si>
  <si>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</si>
  <si>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</si>
  <si>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</si>
  <si>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</si>
  <si>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</si>
  <si>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</si>
  <si>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</si>
  <si>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</si>
  <si>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</si>
  <si>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</si>
  <si>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</si>
  <si>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</si>
  <si>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</si>
  <si>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</si>
  <si>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</si>
  <si>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</si>
  <si>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</si>
  <si>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</si>
  <si>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</si>
  <si>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</si>
  <si>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</si>
  <si>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</si>
  <si>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</si>
  <si>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</si>
  <si>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</si>
  <si>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</si>
  <si>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</si>
  <si>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</si>
  <si>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</si>
  <si>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</si>
  <si>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</si>
  <si>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</si>
  <si>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</si>
  <si>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</si>
  <si>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</si>
  <si>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</si>
  <si>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</si>
  <si>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</si>
  <si>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</si>
  <si>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</si>
  <si>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</si>
  <si>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</si>
  <si>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</si>
  <si>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</si>
  <si>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</si>
  <si>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</si>
  <si>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</si>
  <si>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</si>
  <si>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</si>
  <si>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</si>
  <si>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</si>
  <si>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</si>
  <si>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</si>
  <si>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</si>
  <si>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</si>
  <si>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</si>
  <si>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</si>
  <si>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</si>
  <si>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</si>
  <si>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</si>
  <si>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</si>
  <si>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</si>
  <si>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</si>
  <si>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</si>
  <si>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</si>
  <si>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</si>
  <si>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</si>
  <si>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</si>
  <si>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</si>
  <si>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</si>
  <si>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</si>
  <si>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</si>
  <si>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</si>
  <si>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</si>
  <si>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</si>
  <si>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</si>
  <si>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</si>
  <si>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</si>
  <si>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</si>
  <si>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</si>
  <si>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</si>
  <si>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</si>
  <si>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</si>
  <si>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</si>
  <si>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</si>
  <si>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</si>
  <si>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</si>
  <si>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</si>
  <si>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</si>
  <si>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</si>
  <si>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</si>
  <si>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</si>
  <si>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</si>
  <si>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</si>
  <si>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</si>
  <si>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</si>
  <si>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</si>
  <si>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</si>
  <si>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</si>
  <si>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</si>
  <si>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</si>
  <si>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</si>
  <si>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</si>
  <si>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</si>
  <si>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</si>
  <si>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</si>
  <si>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</si>
  <si>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</si>
  <si>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</si>
  <si>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</si>
  <si>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</si>
  <si>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</si>
  <si>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</si>
  <si>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</si>
  <si>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</si>
  <si>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</si>
  <si>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</si>
  <si>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</si>
  <si>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</si>
  <si>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</si>
  <si>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</si>
  <si>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</si>
  <si>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</si>
  <si>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</si>
  <si>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</si>
  <si>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</si>
  <si>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</si>
  <si>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</si>
  <si>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</si>
  <si>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</si>
  <si>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</si>
  <si>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</si>
  <si>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</si>
  <si>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</si>
  <si>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</si>
  <si>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</si>
  <si>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</si>
  <si>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</si>
  <si>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</si>
  <si>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</si>
  <si>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</si>
  <si>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</si>
  <si>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</si>
  <si>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</si>
  <si>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</si>
  <si>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</si>
  <si>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</si>
  <si>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</si>
  <si>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</si>
  <si>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</si>
  <si>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</si>
  <si>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</si>
  <si>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</si>
  <si>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</si>
  <si>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</si>
  <si>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</si>
  <si>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</si>
  <si>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</si>
  <si>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</si>
  <si>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</si>
  <si>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</si>
  <si>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</si>
  <si>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</si>
  <si>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</si>
  <si>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</si>
  <si>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</si>
  <si>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</si>
  <si>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</si>
  <si>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</si>
  <si>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</si>
  <si>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</si>
  <si>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</si>
  <si>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</si>
  <si>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</si>
  <si>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</si>
  <si>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</si>
  <si>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</si>
  <si>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</si>
  <si>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</si>
  <si>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</si>
  <si>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</si>
  <si>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</si>
  <si>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</si>
  <si>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</si>
  <si>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</si>
  <si>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</si>
  <si>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</si>
  <si>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</si>
  <si>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</si>
  <si>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</si>
  <si>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</si>
  <si>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</si>
  <si>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</si>
  <si>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</si>
  <si>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</si>
  <si>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</si>
  <si>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</si>
  <si>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</si>
  <si>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</si>
  <si>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</si>
  <si>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</si>
  <si>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</si>
  <si>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</si>
  <si>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</si>
  <si>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</si>
  <si>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</si>
  <si>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</si>
  <si>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</si>
  <si>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</si>
  <si>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</si>
  <si>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</si>
  <si>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</si>
  <si>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</si>
  <si>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</si>
  <si>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</si>
  <si>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</si>
  <si>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</si>
  <si>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</si>
  <si>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</si>
  <si>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</si>
  <si>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</si>
  <si>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</si>
  <si>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</si>
  <si>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</si>
  <si>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</si>
  <si>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</si>
  <si>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</si>
  <si>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</si>
  <si>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</si>
  <si>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</si>
  <si>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</si>
  <si>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</si>
  <si>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</si>
  <si>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</si>
  <si>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</si>
  <si>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</si>
  <si>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</si>
  <si>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</si>
  <si>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</si>
  <si>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</si>
  <si>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</si>
  <si>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</si>
  <si>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</si>
  <si>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</si>
  <si>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</si>
  <si>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</si>
  <si>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</si>
  <si>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</si>
  <si>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</si>
  <si>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</si>
  <si>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</si>
  <si>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</si>
  <si>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</si>
  <si>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</si>
  <si>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</si>
  <si>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</si>
  <si>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</si>
  <si>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</si>
  <si>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</si>
  <si>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</si>
  <si>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</si>
  <si>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</si>
  <si>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</si>
  <si>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</si>
  <si>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</si>
  <si>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</si>
  <si>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</si>
  <si>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</si>
  <si>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</si>
  <si>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</si>
  <si>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</si>
  <si>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</si>
  <si>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</si>
  <si>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</si>
  <si>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</si>
  <si>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</si>
  <si>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</si>
  <si>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</si>
  <si>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</si>
  <si>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</si>
  <si>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</si>
  <si>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</si>
  <si>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</si>
  <si>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</si>
  <si>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</si>
  <si>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</si>
  <si>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</si>
  <si>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</si>
  <si>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</si>
  <si>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</si>
  <si>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</si>
  <si>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</si>
  <si>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</si>
  <si>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</si>
  <si>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</si>
  <si>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</si>
  <si>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</si>
  <si>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</si>
  <si>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</si>
  <si>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</si>
  <si>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</si>
  <si>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</si>
  <si>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</si>
  <si>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</si>
  <si>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</si>
  <si>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</si>
  <si>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</si>
  <si>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</si>
  <si>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</si>
  <si>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</si>
  <si>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</si>
  <si>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</si>
  <si>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</si>
  <si>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</si>
  <si>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</si>
  <si>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</si>
  <si>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</si>
  <si>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</si>
  <si>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</si>
  <si>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</si>
  <si>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</si>
  <si>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</si>
  <si>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</si>
  <si>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</si>
  <si>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</si>
  <si>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</si>
  <si>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</si>
  <si>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</si>
  <si>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</si>
  <si>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</si>
  <si>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</si>
  <si>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</si>
  <si>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</si>
  <si>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</si>
  <si>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</si>
  <si>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</si>
  <si>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</si>
  <si>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</si>
  <si>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</si>
  <si>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</si>
  <si>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</si>
  <si>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</si>
  <si>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</si>
  <si>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</si>
  <si>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</si>
  <si>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</si>
  <si>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</si>
  <si>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</si>
  <si>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</si>
  <si>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</si>
  <si>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</si>
  <si>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</si>
  <si>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</si>
  <si>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</si>
  <si>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</si>
  <si>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</si>
  <si>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</si>
  <si>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</si>
  <si>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</si>
  <si>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</si>
  <si>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</si>
  <si>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</si>
  <si>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</si>
  <si>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</si>
  <si>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</si>
  <si>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</si>
  <si>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</si>
  <si>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</si>
  <si>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</si>
  <si>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</si>
  <si>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</si>
  <si>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</si>
  <si>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</si>
  <si>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</si>
  <si>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</si>
  <si>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</si>
  <si>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</si>
  <si>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</si>
  <si>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</si>
  <si>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</si>
  <si>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</si>
  <si>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</si>
  <si>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</si>
  <si>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</si>
  <si>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</si>
  <si>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</si>
  <si>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</si>
  <si>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</si>
  <si>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</si>
  <si>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</si>
  <si>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</si>
  <si>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</si>
  <si>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</si>
  <si>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</si>
  <si>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</si>
  <si>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</si>
  <si>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</si>
  <si>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</si>
  <si>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</si>
  <si>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</si>
  <si>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</si>
  <si>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</si>
  <si>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</si>
  <si>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</si>
  <si>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</si>
  <si>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</si>
  <si>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</si>
  <si>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</si>
  <si>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</si>
  <si>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</si>
  <si>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</si>
  <si>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</si>
  <si>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</si>
  <si>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</si>
  <si>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</si>
  <si>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</si>
  <si>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</si>
  <si>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</si>
  <si>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</si>
  <si>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</si>
  <si>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</si>
  <si>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</si>
  <si>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</si>
  <si>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</si>
  <si>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</si>
  <si>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</si>
  <si>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</si>
  <si>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</si>
  <si>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</si>
  <si>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</si>
  <si>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</si>
  <si>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</si>
  <si>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</si>
  <si>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</si>
  <si>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</si>
  <si>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</si>
  <si>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</si>
  <si>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</si>
  <si>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</si>
  <si>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</si>
  <si>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</si>
  <si>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</si>
  <si>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</si>
  <si>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</si>
  <si>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</si>
  <si>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</si>
  <si>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</si>
  <si>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</si>
  <si>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</si>
  <si>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</si>
  <si>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</si>
  <si>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</si>
  <si>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</si>
  <si>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</si>
  <si>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</si>
  <si>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</si>
  <si>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</si>
  <si>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</si>
  <si>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</si>
  <si>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</si>
  <si>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</si>
  <si>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</si>
  <si>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</si>
  <si>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</si>
  <si>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</si>
  <si>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</si>
  <si>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</si>
  <si>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</si>
  <si>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</si>
  <si>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</si>
  <si>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</si>
  <si>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</si>
  <si>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</si>
  <si>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</si>
  <si>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</si>
  <si>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</si>
  <si>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</si>
  <si>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</si>
  <si>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</si>
  <si>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</si>
  <si>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</si>
  <si>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</si>
  <si>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</si>
  <si>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</si>
  <si>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</si>
  <si>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</si>
  <si>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</si>
  <si>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</si>
  <si>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</si>
  <si>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</si>
  <si>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</si>
  <si>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</si>
  <si>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</si>
  <si>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</si>
  <si>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</si>
  <si>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</si>
  <si>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</si>
  <si>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</si>
  <si>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</si>
  <si>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</si>
  <si>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</si>
  <si>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</si>
  <si>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</si>
  <si>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</si>
  <si>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</si>
  <si>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</si>
  <si>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</si>
  <si>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</si>
  <si>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</si>
  <si>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</si>
  <si>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</si>
  <si>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</si>
  <si>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</si>
  <si>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</si>
  <si>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</si>
  <si>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</si>
  <si>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</si>
  <si>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</si>
  <si>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</si>
  <si>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</si>
  <si>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</si>
  <si>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</si>
  <si>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</si>
  <si>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</si>
  <si>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</si>
  <si>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</si>
  <si>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</si>
  <si>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</si>
  <si>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</si>
  <si>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</si>
  <si>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</si>
  <si>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</si>
  <si>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</si>
  <si>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</si>
  <si>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</si>
  <si>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</si>
  <si>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</si>
  <si>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</si>
  <si>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</si>
  <si>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</si>
  <si>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</si>
  <si>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</si>
  <si>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</si>
  <si>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</si>
  <si>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</si>
  <si>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</si>
  <si>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</si>
  <si>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</si>
  <si>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</si>
  <si>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</si>
  <si>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</si>
  <si>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</si>
  <si>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</si>
  <si>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</si>
  <si>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</si>
  <si>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</si>
  <si>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</si>
  <si>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</si>
  <si>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</si>
  <si>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</si>
  <si>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</si>
  <si>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</si>
  <si>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</si>
  <si>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</si>
  <si>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</si>
  <si>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</si>
  <si>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</si>
  <si>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</si>
  <si>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</si>
  <si>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</si>
  <si>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</si>
  <si>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</si>
  <si>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</si>
  <si>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</si>
  <si>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</si>
  <si>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</si>
  <si>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</si>
  <si>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</si>
  <si>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</si>
  <si>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</si>
  <si>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</si>
  <si>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</si>
  <si>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</si>
  <si>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</si>
  <si>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</si>
  <si>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</si>
  <si>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</si>
  <si>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</si>
  <si>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</si>
  <si>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</si>
  <si>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</si>
  <si>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</si>
  <si>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</si>
  <si>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</si>
  <si>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</si>
  <si>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</si>
  <si>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</si>
  <si>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</si>
  <si>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</si>
  <si>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</si>
  <si>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</si>
  <si>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</si>
  <si>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</si>
  <si>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</si>
  <si>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</si>
  <si>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</si>
  <si>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</si>
  <si>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</si>
  <si>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</si>
  <si>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</si>
  <si>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</si>
  <si>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</si>
  <si>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</si>
  <si>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</si>
  <si>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</si>
  <si>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</si>
  <si>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</si>
  <si>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</si>
  <si>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</si>
  <si>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</si>
  <si>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</si>
  <si>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</si>
  <si>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</si>
  <si>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</si>
  <si>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</si>
  <si>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</si>
  <si>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</si>
  <si>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</si>
  <si>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</si>
  <si>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</si>
  <si>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</si>
  <si>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</si>
  <si>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</si>
  <si>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</si>
  <si>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</si>
  <si>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</si>
  <si>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</si>
  <si>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</si>
  <si>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</si>
  <si>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</si>
  <si>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</si>
  <si>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</si>
  <si>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</si>
  <si>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</si>
  <si>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</si>
  <si>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</si>
  <si>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</si>
  <si>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</si>
  <si>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</si>
  <si>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</si>
  <si>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</si>
  <si>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</si>
  <si>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</si>
  <si>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</si>
  <si>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</si>
  <si>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</si>
  <si>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</si>
  <si>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</si>
  <si>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</si>
  <si>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</si>
  <si>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</si>
  <si>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</si>
  <si>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</si>
  <si>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</si>
  <si>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</si>
  <si>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</si>
  <si>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</si>
  <si>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</si>
  <si>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</si>
  <si>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</si>
  <si>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</si>
  <si>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</si>
  <si>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</si>
  <si>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</si>
  <si>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</si>
  <si>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</si>
  <si>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</si>
  <si>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</si>
  <si>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</si>
  <si>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</si>
  <si>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</si>
  <si>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</si>
  <si>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</si>
  <si>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</si>
  <si>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</si>
  <si>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</si>
  <si>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</si>
  <si>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</si>
  <si>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</si>
  <si>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</si>
  <si>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</si>
  <si>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</si>
  <si>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</si>
  <si>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</si>
  <si>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</si>
  <si>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</si>
  <si>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</si>
  <si>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</si>
  <si>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</si>
  <si>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</si>
  <si>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</si>
  <si>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</si>
  <si>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</si>
  <si>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</si>
  <si>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</si>
  <si>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</si>
  <si>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</si>
  <si>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</si>
  <si>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</si>
  <si>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</si>
  <si>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</si>
  <si>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</si>
  <si>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</si>
  <si>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</si>
  <si>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</si>
  <si>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</si>
  <si>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</si>
  <si>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</si>
  <si>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</si>
  <si>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</si>
  <si>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</si>
  <si>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</si>
  <si>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</si>
  <si>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</si>
  <si>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</si>
  <si>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</si>
  <si>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</si>
  <si>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</si>
  <si>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</si>
  <si>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</si>
  <si>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</si>
  <si>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</si>
  <si>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</si>
  <si>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</si>
  <si>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</si>
  <si>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</si>
  <si>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</si>
  <si>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</si>
  <si>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</si>
  <si>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</si>
  <si>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</si>
  <si>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</si>
  <si>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</si>
  <si>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</si>
  <si>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</si>
  <si>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</si>
  <si>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</si>
  <si>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</si>
  <si>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</si>
  <si>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</si>
  <si>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</si>
  <si>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</si>
  <si>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</si>
  <si>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</si>
  <si>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</si>
  <si>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</si>
  <si>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</si>
  <si>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</si>
  <si>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</si>
  <si>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</si>
  <si>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</si>
  <si>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</si>
  <si>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</si>
  <si>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</si>
  <si>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</si>
  <si>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</si>
  <si>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</si>
  <si>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</si>
  <si>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</si>
  <si>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</si>
  <si>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</si>
  <si>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</si>
  <si>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</si>
  <si>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</si>
  <si>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</si>
  <si>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</si>
  <si>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</si>
  <si>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</si>
  <si>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</si>
  <si>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</si>
  <si>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</si>
  <si>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</si>
  <si>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</si>
  <si>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</si>
  <si>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</si>
  <si>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</si>
  <si>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</si>
  <si>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</si>
  <si>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</si>
  <si>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</si>
  <si>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</si>
  <si>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</si>
  <si>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</si>
  <si>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</si>
  <si>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</si>
  <si>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</si>
  <si>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</si>
  <si>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</si>
  <si>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</si>
  <si>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</si>
  <si>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</si>
  <si>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</si>
  <si>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</si>
  <si>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</si>
  <si>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</si>
  <si>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</si>
  <si>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</si>
  <si>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</si>
  <si>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</si>
  <si>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</si>
  <si>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</si>
  <si>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</si>
  <si>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</si>
  <si>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</si>
  <si>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</si>
  <si>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</si>
  <si>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</si>
  <si>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</si>
  <si>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</si>
  <si>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</si>
  <si>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</si>
  <si>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</si>
  <si>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</si>
  <si>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</si>
  <si>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</si>
  <si>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</si>
  <si>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</si>
  <si>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</si>
  <si>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</si>
  <si>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</si>
  <si>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</si>
  <si>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</si>
  <si>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</si>
  <si>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</si>
  <si>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</si>
  <si>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</si>
  <si>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</si>
  <si>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</si>
  <si>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</si>
  <si>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</si>
  <si>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</si>
  <si>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</si>
  <si>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</si>
  <si>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</si>
  <si>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</si>
  <si>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</si>
  <si>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</si>
  <si>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</si>
  <si>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</si>
  <si>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</si>
  <si>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</si>
  <si>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</si>
  <si>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</si>
  <si>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</si>
  <si>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</si>
  <si>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</si>
  <si>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</si>
  <si>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</si>
  <si>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</si>
  <si>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</si>
  <si>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</si>
  <si>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</si>
  <si>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</si>
  <si>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</si>
  <si>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</si>
  <si>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</si>
  <si>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</si>
  <si>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</si>
  <si>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</si>
  <si>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</si>
  <si>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</si>
  <si>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</si>
  <si>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</si>
  <si>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</si>
  <si>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</si>
  <si>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</si>
  <si>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</si>
  <si>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</si>
  <si>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</si>
  <si>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</si>
  <si>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</si>
  <si>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</si>
  <si>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</si>
  <si>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</si>
  <si>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</si>
  <si>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</si>
  <si>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</si>
  <si>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</si>
  <si>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</si>
  <si>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</si>
  <si>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</si>
  <si>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</si>
  <si>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</si>
  <si>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</si>
  <si>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</si>
  <si>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</si>
  <si>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</si>
  <si>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</si>
  <si>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</si>
  <si>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</si>
  <si>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</si>
  <si>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</si>
  <si>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</si>
  <si>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</si>
  <si>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</si>
  <si>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</si>
  <si>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</si>
  <si>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</si>
  <si>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</si>
  <si>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</si>
  <si>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</si>
  <si>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</si>
  <si>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</si>
  <si>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</si>
  <si>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</si>
  <si>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</si>
  <si>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</si>
  <si>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</si>
  <si>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</si>
  <si>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</si>
  <si>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</si>
  <si>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</si>
  <si>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</si>
  <si>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</si>
  <si>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</si>
  <si>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</si>
  <si>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</si>
  <si>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</si>
  <si>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</si>
  <si>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</si>
  <si>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</si>
  <si>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</si>
  <si>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</si>
  <si>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</si>
  <si>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</si>
  <si>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</si>
  <si>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</si>
  <si>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</si>
  <si>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</si>
  <si>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</si>
  <si>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</si>
  <si>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</si>
  <si>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</si>
  <si>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</si>
  <si>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</si>
  <si>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</si>
  <si>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</si>
  <si>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</si>
  <si>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</si>
  <si>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</si>
  <si>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</si>
  <si>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</si>
  <si>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</si>
  <si>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</si>
  <si>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</si>
  <si>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</si>
  <si>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</si>
  <si>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</si>
  <si>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</si>
  <si>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</si>
  <si>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</si>
  <si>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</si>
  <si>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</si>
  <si>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</si>
  <si>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</si>
  <si>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</si>
  <si>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</si>
  <si>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</si>
  <si>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</si>
  <si>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</si>
  <si>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</si>
  <si>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</si>
  <si>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</si>
  <si>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</si>
  <si>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</si>
  <si>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</si>
  <si>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</si>
  <si>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</si>
  <si>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</si>
  <si>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</si>
  <si>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</si>
  <si>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</si>
  <si>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</si>
  <si>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</si>
  <si>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</si>
  <si>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</si>
  <si>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</si>
  <si>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</si>
  <si>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</si>
  <si>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</si>
  <si>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</si>
  <si>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</si>
  <si>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</si>
  <si>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</si>
  <si>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</si>
  <si>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</si>
  <si>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</si>
  <si>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</si>
  <si>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</si>
  <si>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</si>
  <si>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</si>
  <si>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</si>
  <si>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</si>
  <si>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</si>
  <si>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</si>
  <si>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</si>
  <si>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</si>
  <si>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</si>
  <si>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</si>
  <si>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</si>
  <si>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</si>
  <si>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</si>
  <si>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</si>
  <si>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</si>
  <si>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</si>
  <si>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</si>
  <si>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</si>
  <si>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</si>
  <si>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</si>
  <si>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</si>
  <si>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</si>
  <si>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</si>
  <si>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</si>
  <si>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</si>
  <si>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</si>
  <si>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</si>
  <si>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</si>
  <si>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</si>
  <si>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</si>
  <si>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</si>
  <si>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</si>
  <si>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</si>
  <si>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</si>
  <si>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</si>
  <si>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</si>
  <si>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</si>
  <si>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</si>
  <si>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</si>
  <si>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</si>
  <si>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</si>
  <si>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</si>
  <si>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</si>
  <si>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</si>
  <si>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</si>
  <si>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</si>
  <si>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</si>
  <si>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</si>
  <si>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</si>
  <si>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</si>
  <si>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</si>
  <si>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</si>
  <si>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</si>
  <si>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</si>
  <si>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</si>
  <si>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</si>
  <si>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</si>
  <si>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</si>
  <si>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</si>
  <si>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</si>
  <si>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</si>
  <si>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</si>
  <si>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</si>
  <si>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</si>
  <si>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</si>
  <si>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</si>
  <si>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</si>
  <si>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</si>
  <si>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</si>
  <si>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</si>
  <si>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</si>
  <si>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</si>
  <si>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</si>
  <si>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</si>
  <si>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</si>
  <si>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</si>
  <si>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</si>
  <si>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</si>
  <si>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</si>
  <si>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</si>
  <si>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</si>
  <si>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</si>
  <si>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</si>
  <si>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</si>
  <si>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</si>
  <si>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</si>
  <si>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</si>
  <si>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</si>
  <si>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</si>
  <si>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</si>
  <si>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</si>
  <si>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</si>
  <si>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</si>
  <si>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</si>
  <si>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</si>
  <si>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</si>
  <si>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</si>
  <si>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</si>
  <si>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</si>
  <si>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</si>
  <si>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</si>
  <si>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</si>
  <si>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</si>
  <si>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</si>
  <si>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</si>
  <si>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</si>
  <si>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</si>
  <si>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</si>
  <si>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</si>
  <si>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</si>
  <si>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</si>
  <si>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</si>
  <si>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</si>
  <si>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</si>
  <si>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</si>
  <si>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</si>
  <si>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</si>
  <si>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</si>
  <si>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</si>
  <si>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</si>
  <si>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</si>
  <si>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</si>
  <si>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</si>
  <si>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</si>
  <si>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</si>
  <si>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</si>
  <si>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</si>
  <si>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</si>
  <si>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</si>
  <si>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</si>
  <si>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</si>
  <si>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</si>
  <si>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</si>
  <si>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</si>
  <si>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</si>
  <si>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</si>
  <si>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</si>
  <si>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</si>
  <si>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</si>
  <si>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</si>
  <si>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</si>
  <si>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</si>
  <si>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</si>
  <si>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</si>
  <si>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</si>
  <si>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</si>
  <si>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</si>
  <si>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</si>
  <si>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</si>
  <si>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</si>
  <si>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</si>
  <si>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</si>
  <si>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</si>
  <si>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</si>
  <si>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</si>
  <si>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</si>
  <si>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</si>
  <si>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</si>
  <si>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</si>
  <si>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</si>
  <si>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</si>
  <si>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</si>
  <si>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</si>
  <si>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</si>
  <si>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</si>
  <si>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</si>
  <si>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</si>
  <si>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</si>
  <si>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</si>
  <si>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</si>
  <si>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</si>
  <si>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</si>
  <si>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</si>
  <si>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</si>
  <si>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</si>
  <si>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</si>
  <si>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</si>
  <si>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</si>
  <si>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</si>
  <si>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</si>
  <si>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</si>
  <si>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</si>
  <si>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</si>
  <si>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</si>
  <si>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</si>
  <si>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</si>
  <si>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</si>
  <si>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</si>
  <si>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</si>
  <si>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</si>
  <si>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</si>
  <si>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</si>
  <si>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</si>
  <si>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</si>
  <si>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</si>
  <si>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</si>
  <si>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</si>
  <si>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</si>
  <si>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</si>
  <si>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</si>
  <si>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</si>
  <si>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</si>
  <si>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</si>
  <si>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</si>
  <si>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</si>
  <si>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</si>
  <si>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</si>
  <si>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</si>
  <si>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</si>
  <si>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</si>
  <si>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</si>
  <si>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</si>
  <si>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</si>
  <si>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</si>
  <si>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</si>
  <si>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</si>
  <si>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</si>
  <si>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</si>
  <si>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</si>
  <si>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</si>
  <si>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</si>
  <si>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</si>
  <si>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</si>
  <si>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</si>
  <si>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</si>
  <si>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</si>
  <si>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</si>
  <si>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</si>
  <si>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</si>
  <si>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</si>
  <si>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</si>
  <si>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</si>
  <si>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</si>
  <si>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</si>
  <si>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</si>
  <si>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</si>
  <si>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</si>
  <si>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</si>
  <si>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</si>
  <si>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</si>
  <si>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</si>
  <si>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</si>
  <si>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</si>
  <si>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</si>
  <si>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</si>
  <si>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</si>
  <si>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</si>
  <si>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</si>
  <si>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</si>
  <si>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</si>
  <si>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</si>
  <si>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</si>
  <si>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</si>
  <si>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</si>
  <si>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</si>
  <si>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</si>
  <si>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</si>
  <si>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</si>
  <si>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</si>
  <si>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</si>
  <si>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</si>
  <si>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</si>
  <si>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</si>
  <si>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</si>
  <si>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</si>
  <si>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</si>
  <si>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</si>
  <si>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</si>
  <si>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</si>
  <si>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</si>
  <si>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</si>
  <si>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</si>
  <si>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</si>
  <si>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</si>
  <si>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</si>
  <si>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</si>
  <si>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</si>
  <si>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</si>
  <si>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</si>
  <si>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</si>
  <si>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</si>
  <si>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</si>
  <si>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</si>
  <si>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</si>
  <si>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</si>
  <si>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</si>
  <si>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</si>
  <si>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</si>
  <si>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</si>
  <si>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</si>
  <si>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</si>
  <si>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</si>
  <si>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</si>
  <si>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</si>
  <si>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</si>
  <si>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</si>
  <si>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</si>
  <si>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</si>
  <si>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</si>
  <si>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</si>
  <si>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</si>
  <si>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</si>
  <si>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</si>
  <si>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</si>
  <si>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</si>
  <si>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</si>
  <si>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</si>
  <si>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</si>
  <si>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</si>
  <si>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</si>
  <si>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</si>
  <si>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</si>
  <si>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</si>
  <si>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</si>
  <si>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</si>
  <si>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</si>
  <si>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</si>
  <si>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</si>
  <si>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</si>
  <si>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</si>
  <si>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</si>
  <si>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</si>
  <si>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</si>
  <si>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</si>
  <si>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</si>
  <si>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</si>
  <si>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</si>
  <si>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</si>
  <si>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</si>
  <si>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</si>
  <si>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</si>
  <si>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</si>
  <si>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</si>
  <si>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</si>
  <si>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</si>
  <si>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</si>
  <si>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</si>
  <si>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</si>
  <si>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</si>
  <si>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</si>
  <si>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</si>
  <si>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</si>
  <si>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</si>
  <si>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</si>
  <si>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</si>
  <si>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</si>
  <si>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</si>
  <si>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</si>
  <si>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</si>
  <si>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</si>
  <si>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</si>
  <si>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</si>
  <si>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</si>
  <si>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</si>
  <si>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</si>
  <si>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</si>
  <si>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</si>
  <si>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</si>
  <si>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</si>
  <si>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</si>
  <si>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</si>
  <si>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</si>
  <si>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</si>
  <si>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</si>
  <si>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</si>
  <si>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</si>
  <si>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</si>
  <si>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</si>
  <si>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</si>
  <si>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</si>
  <si>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</si>
  <si>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</si>
  <si>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</si>
  <si>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</si>
  <si>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</si>
  <si>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</si>
  <si>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</si>
  <si>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</si>
  <si>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</si>
  <si>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</si>
  <si>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</si>
  <si>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</si>
  <si>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</si>
  <si>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</si>
  <si>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</si>
  <si>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</si>
  <si>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</si>
  <si>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</si>
  <si>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</si>
  <si>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</si>
  <si>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</si>
  <si>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</si>
  <si>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</si>
  <si>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</si>
  <si>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</si>
  <si>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</si>
  <si>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</si>
  <si>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</si>
  <si>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</si>
  <si>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</si>
  <si>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</si>
  <si>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</si>
  <si>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</si>
  <si>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</si>
  <si>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</si>
  <si>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</si>
  <si>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</si>
  <si>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</si>
  <si>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</si>
  <si>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</si>
  <si>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</si>
  <si>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</si>
  <si>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</si>
  <si>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</si>
  <si>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</si>
  <si>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</si>
  <si>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</si>
  <si>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</si>
  <si>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</si>
  <si>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</si>
  <si>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</si>
  <si>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</si>
  <si>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</si>
  <si>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</si>
  <si>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</si>
  <si>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</si>
  <si>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</si>
  <si>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</si>
  <si>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</si>
  <si>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</si>
  <si>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</si>
  <si>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</si>
  <si>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</si>
  <si>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</si>
  <si>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</si>
  <si>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</si>
  <si>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</si>
  <si>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</si>
  <si>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</si>
  <si>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</si>
  <si>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</si>
  <si>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</si>
  <si>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</si>
  <si>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</si>
  <si>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</si>
  <si>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</si>
  <si>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</si>
  <si>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</si>
  <si>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</si>
  <si>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</si>
  <si>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</si>
  <si>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</si>
  <si>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</si>
  <si>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</si>
  <si>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</si>
  <si>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</si>
  <si>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</si>
  <si>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</si>
  <si>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</si>
  <si>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</si>
  <si>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</si>
  <si>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</si>
  <si>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</si>
  <si>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</si>
  <si>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</si>
  <si>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</si>
  <si>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</si>
  <si>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</si>
  <si>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</si>
  <si>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</si>
  <si>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</si>
  <si>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</si>
  <si>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</si>
  <si>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</si>
  <si>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</si>
  <si>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</si>
  <si>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</si>
  <si>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</si>
  <si>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</si>
  <si>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</si>
  <si>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</si>
  <si>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</si>
  <si>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</si>
  <si>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</si>
  <si>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</si>
  <si>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</si>
  <si>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</si>
  <si>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</si>
  <si>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</si>
  <si>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</si>
  <si>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</si>
  <si>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</si>
  <si>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</si>
  <si>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</si>
  <si>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</si>
  <si>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</si>
  <si>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</si>
  <si>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</si>
  <si>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</si>
  <si>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</si>
  <si>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</si>
  <si>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</si>
  <si>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</si>
  <si>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</si>
  <si>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</si>
  <si>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</si>
  <si>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</si>
  <si>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</si>
  <si>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</si>
  <si>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</si>
  <si>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</si>
  <si>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</si>
  <si>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</si>
  <si>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</si>
  <si>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</si>
  <si>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</si>
  <si>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</si>
  <si>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</si>
  <si>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</si>
  <si>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</si>
  <si>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</si>
  <si>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</si>
  <si>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</si>
  <si>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</si>
  <si>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</si>
  <si>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</si>
  <si>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</si>
  <si>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</si>
  <si>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</si>
  <si>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</si>
  <si>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</si>
  <si>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</si>
  <si>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</si>
  <si>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</si>
  <si>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</si>
  <si>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</si>
  <si>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</si>
  <si>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</si>
  <si>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</si>
  <si>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</si>
  <si>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</si>
  <si>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</si>
  <si>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</si>
  <si>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</si>
  <si>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</si>
  <si>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</si>
  <si>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</si>
  <si>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</si>
  <si>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</si>
  <si>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</si>
  <si>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</si>
  <si>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</si>
  <si>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</si>
  <si>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</si>
  <si>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</si>
  <si>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</si>
  <si>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</si>
  <si>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</si>
  <si>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</si>
  <si>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</si>
  <si>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</si>
  <si>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</si>
  <si>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</si>
  <si>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</si>
  <si>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</si>
  <si>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</si>
  <si>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</si>
  <si>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</si>
  <si>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</si>
  <si>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</si>
  <si>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</si>
  <si>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</si>
  <si>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</si>
  <si>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</si>
  <si>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</si>
  <si>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</si>
  <si>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</si>
  <si>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</si>
  <si>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</si>
  <si>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</si>
  <si>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</si>
  <si>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</si>
  <si>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</si>
  <si>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</si>
  <si>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</si>
  <si>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</si>
  <si>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</si>
  <si>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</si>
  <si>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</si>
  <si>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</si>
  <si>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</si>
  <si>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</si>
  <si>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</si>
  <si>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</si>
  <si>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</si>
  <si>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</si>
  <si>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</si>
  <si>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</si>
  <si>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</si>
  <si>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</si>
  <si>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</si>
  <si>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</si>
  <si>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</si>
  <si>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</si>
  <si>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</si>
  <si>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</si>
  <si>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</si>
  <si>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</si>
  <si>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</si>
  <si>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</si>
  <si>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</si>
  <si>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</si>
  <si>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</si>
  <si>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</si>
  <si>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</si>
  <si>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</si>
  <si>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</si>
  <si>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</si>
  <si>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</si>
  <si>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</si>
  <si>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</si>
  <si>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</si>
  <si>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</si>
  <si>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</si>
  <si>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</si>
  <si>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</si>
  <si>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</si>
  <si>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</si>
  <si>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</si>
  <si>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</si>
  <si>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</si>
  <si>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</si>
  <si>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</si>
  <si>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</si>
  <si>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</si>
  <si>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</si>
  <si>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</si>
  <si>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</si>
  <si>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</si>
  <si>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</si>
  <si>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</si>
  <si>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</si>
  <si>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</si>
  <si>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</si>
  <si>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</si>
  <si>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</si>
  <si>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</si>
  <si>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</si>
  <si>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</si>
  <si>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</si>
  <si>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</si>
  <si>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</si>
  <si>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</si>
  <si>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</si>
  <si>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</si>
  <si>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</si>
  <si>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</si>
  <si>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</si>
  <si>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</si>
  <si>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</si>
  <si>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</si>
  <si>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</si>
  <si>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</si>
  <si>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</si>
  <si>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</si>
  <si>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</si>
  <si>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</si>
  <si>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</si>
  <si>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</si>
  <si>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</si>
  <si>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</si>
  <si>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</si>
  <si>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</si>
  <si>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</si>
  <si>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</si>
  <si>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</si>
  <si>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</si>
  <si>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</si>
  <si>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</si>
  <si>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</si>
  <si>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</si>
  <si>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</si>
  <si>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</si>
  <si>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</si>
  <si>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</si>
  <si>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</si>
  <si>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</si>
  <si>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</si>
  <si>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</si>
  <si>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</si>
  <si>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</si>
  <si>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</si>
  <si>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</si>
  <si>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</si>
  <si>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</si>
  <si>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</si>
  <si>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</si>
  <si>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</si>
  <si>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</si>
  <si>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</si>
  <si>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</si>
  <si>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</si>
  <si>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</si>
  <si>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</si>
  <si>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</si>
  <si>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</si>
  <si>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</si>
  <si>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</si>
  <si>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</si>
  <si>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</si>
  <si>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</si>
  <si>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</si>
  <si>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</si>
  <si>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</si>
  <si>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</si>
  <si>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</si>
  <si>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</si>
  <si>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</si>
  <si>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</si>
  <si>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</si>
  <si>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</si>
  <si>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</si>
  <si>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</si>
  <si>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</si>
  <si>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</si>
  <si>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</si>
  <si>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</si>
  <si>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</si>
  <si>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</si>
  <si>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</si>
  <si>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</si>
  <si>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</si>
  <si>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</si>
  <si>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</si>
  <si>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</si>
  <si>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</si>
  <si>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</si>
  <si>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</si>
  <si>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</si>
  <si>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</si>
  <si>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</si>
  <si>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</si>
  <si>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</si>
  <si>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</si>
  <si>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</si>
  <si>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</si>
  <si>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</si>
  <si>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</si>
  <si>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</si>
  <si>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</si>
  <si>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</si>
  <si>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</si>
  <si>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</si>
  <si>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</si>
  <si>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</si>
  <si>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</si>
  <si>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</si>
  <si>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</si>
  <si>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</si>
  <si>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</si>
  <si>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</si>
  <si>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</si>
  <si>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</si>
  <si>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</si>
  <si>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</si>
  <si>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</si>
  <si>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</si>
  <si>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</si>
  <si>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</si>
  <si>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</si>
  <si>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</si>
  <si>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</si>
  <si>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</si>
  <si>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</si>
  <si>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</si>
  <si>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</si>
  <si>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</si>
  <si>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</si>
  <si>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</si>
  <si>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</si>
  <si>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</si>
  <si>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</si>
  <si>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</si>
  <si>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</si>
  <si>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</si>
  <si>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</si>
  <si>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</si>
  <si>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</si>
  <si>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</si>
  <si>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</si>
  <si>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</si>
  <si>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</si>
  <si>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</si>
  <si>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</si>
  <si>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</si>
  <si>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</si>
  <si>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</si>
  <si>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</si>
  <si>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</si>
  <si>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</si>
  <si>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</si>
  <si>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</si>
  <si>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</si>
  <si>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</si>
  <si>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</si>
  <si>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</si>
  <si>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</si>
  <si>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</si>
  <si>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</si>
  <si>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</si>
  <si>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</si>
  <si>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</si>
  <si>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</si>
  <si>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</si>
  <si>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</si>
  <si>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</si>
  <si>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</si>
  <si>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</si>
  <si>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</si>
  <si>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</si>
  <si>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</si>
  <si>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</si>
  <si>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</si>
  <si>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</si>
  <si>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</si>
  <si>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</si>
  <si>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</si>
  <si>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</si>
  <si>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</si>
  <si>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</si>
  <si>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</si>
  <si>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</si>
  <si>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</si>
  <si>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</si>
  <si>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</si>
  <si>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</si>
  <si>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</si>
  <si>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</si>
  <si>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</si>
  <si>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</si>
  <si>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</si>
  <si>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</si>
  <si>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</si>
  <si>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</si>
  <si>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</si>
  <si>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</si>
  <si>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</si>
  <si>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</si>
  <si>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</si>
  <si>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</si>
  <si>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</si>
  <si>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</si>
  <si>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</si>
  <si>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</si>
  <si>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</si>
  <si>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</si>
  <si>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</si>
  <si>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</si>
  <si>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</si>
  <si>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</si>
  <si>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</si>
  <si>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</si>
  <si>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</si>
  <si>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</si>
  <si>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</si>
  <si>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</si>
  <si>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</si>
  <si>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</si>
  <si>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</si>
  <si>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</si>
  <si>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</si>
  <si>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</si>
  <si>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</si>
  <si>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</si>
  <si>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</si>
  <si>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</si>
  <si>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</si>
  <si>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</si>
  <si>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</si>
  <si>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</si>
  <si>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</si>
  <si>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</si>
  <si>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</si>
  <si>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</si>
  <si>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</si>
  <si>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</si>
  <si>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</si>
  <si>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</si>
  <si>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</si>
  <si>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</si>
  <si>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</si>
  <si>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</si>
  <si>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</si>
  <si>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</si>
  <si>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</si>
  <si>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</si>
  <si>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</si>
  <si>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</si>
  <si>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</si>
  <si>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</si>
  <si>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</si>
  <si>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</si>
  <si>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</si>
  <si>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</si>
  <si>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</si>
  <si>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</si>
  <si>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</si>
  <si>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</si>
  <si>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</si>
  <si>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</si>
  <si>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</si>
  <si>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</si>
  <si>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</si>
  <si>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</si>
  <si>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</si>
  <si>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</si>
  <si>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</si>
  <si>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</si>
  <si>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</si>
  <si>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</si>
  <si>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</si>
  <si>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</si>
  <si>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</si>
  <si>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</si>
  <si>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</si>
  <si>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</si>
  <si>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</si>
  <si>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</si>
  <si>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</si>
  <si>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</si>
  <si>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</si>
  <si>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</si>
  <si>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</si>
  <si>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</si>
  <si>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</si>
  <si>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</si>
  <si>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</si>
  <si>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</si>
  <si>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</si>
  <si>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</si>
  <si>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</si>
  <si>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</si>
  <si>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</si>
  <si>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</si>
  <si>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</si>
  <si>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</si>
  <si>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</si>
  <si>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</si>
  <si>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</si>
  <si>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</si>
  <si>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</si>
  <si>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</si>
  <si>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</si>
  <si>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</si>
  <si>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</si>
  <si>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</si>
  <si>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</si>
  <si>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</si>
  <si>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</si>
  <si>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</si>
  <si>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</si>
  <si>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</si>
  <si>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</si>
  <si>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</si>
  <si>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</si>
  <si>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</si>
  <si>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</si>
  <si>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</si>
  <si>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</si>
  <si>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</si>
  <si>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</si>
  <si>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</si>
  <si>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</si>
  <si>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</si>
  <si>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</si>
  <si>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</si>
  <si>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</si>
  <si>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</si>
  <si>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</si>
  <si>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</si>
  <si>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</si>
  <si>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</si>
  <si>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</si>
  <si>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</si>
  <si>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</si>
  <si>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</si>
  <si>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</si>
  <si>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</si>
  <si>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</si>
  <si>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</si>
  <si>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</si>
  <si>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</si>
  <si>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</si>
  <si>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</si>
  <si>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</si>
  <si>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</si>
  <si>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</si>
  <si>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</si>
  <si>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</si>
  <si>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</si>
  <si>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</si>
  <si>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</si>
  <si>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</si>
  <si>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</si>
  <si>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</si>
  <si>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</si>
  <si>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</si>
  <si>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</si>
  <si>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</si>
  <si>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</si>
  <si>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</si>
  <si>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</si>
  <si>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</si>
  <si>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</si>
  <si>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</si>
  <si>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</si>
  <si>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</si>
  <si>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</si>
  <si>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</si>
  <si>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</si>
  <si>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</si>
  <si>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</si>
  <si>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</si>
  <si>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</si>
  <si>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</si>
  <si>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</si>
  <si>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</si>
  <si>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</si>
  <si>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</si>
  <si>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</si>
  <si>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</si>
  <si>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</si>
  <si>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</si>
  <si>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</si>
  <si>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</si>
  <si>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</si>
  <si>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</si>
  <si>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</si>
  <si>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</si>
  <si>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</si>
  <si>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</si>
  <si>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</si>
  <si>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</si>
  <si>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</si>
  <si>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</si>
  <si>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</si>
  <si>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</si>
  <si>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</si>
  <si>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</si>
  <si>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</si>
  <si>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</si>
  <si>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</si>
  <si>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</si>
  <si>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</si>
  <si>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</si>
  <si>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</si>
  <si>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</si>
  <si>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</si>
  <si>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</si>
  <si>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</si>
  <si>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</si>
  <si>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</si>
  <si>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</si>
  <si>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</si>
  <si>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</si>
  <si>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</si>
  <si>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</si>
  <si>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</si>
  <si>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</si>
  <si>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</si>
  <si>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</si>
  <si>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</si>
  <si>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</si>
  <si>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</si>
  <si>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</si>
  <si>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</si>
  <si>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</si>
  <si>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</si>
  <si>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</si>
  <si>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</si>
  <si>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</si>
  <si>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</si>
  <si>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</si>
  <si>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</si>
  <si>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</si>
  <si>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</si>
  <si>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</si>
  <si>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</si>
  <si>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</si>
  <si>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</si>
  <si>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</si>
  <si>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</si>
  <si>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</si>
  <si>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</si>
  <si>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</si>
  <si>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</si>
  <si>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</si>
  <si>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</si>
  <si>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</si>
  <si>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</si>
  <si>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</si>
  <si>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</si>
  <si>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</si>
  <si>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</si>
  <si>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</si>
  <si>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</si>
  <si>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</si>
  <si>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</si>
  <si>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</si>
  <si>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</si>
  <si>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</si>
  <si>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</si>
  <si>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</si>
  <si>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</si>
  <si>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</si>
  <si>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</si>
  <si>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</si>
  <si>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</si>
  <si>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</si>
  <si>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</si>
  <si>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</si>
  <si>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</si>
  <si>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</si>
  <si>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</si>
  <si>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</si>
  <si>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</si>
  <si>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</si>
  <si>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</si>
  <si>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</si>
  <si>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</si>
  <si>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</si>
  <si>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</si>
  <si>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</si>
  <si>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</si>
  <si>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</si>
  <si>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</si>
  <si>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</si>
  <si>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</si>
  <si>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</si>
  <si>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</si>
  <si>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</si>
  <si>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</si>
  <si>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</si>
  <si>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</si>
  <si>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</si>
  <si>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</si>
  <si>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</si>
  <si>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</si>
  <si>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</si>
  <si>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</si>
  <si>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</si>
  <si>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</si>
  <si>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</si>
  <si>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</si>
  <si>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</si>
  <si>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</si>
  <si>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</si>
  <si>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</si>
  <si>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</si>
  <si>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</si>
  <si>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</si>
  <si>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</si>
  <si>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</si>
  <si>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</si>
  <si>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</si>
  <si>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</si>
  <si>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</si>
  <si>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</si>
  <si>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</si>
  <si>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</si>
  <si>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</si>
  <si>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</si>
  <si>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</si>
  <si>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</si>
  <si>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</si>
  <si>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</si>
  <si>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</si>
  <si>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</si>
  <si>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</si>
  <si>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</si>
  <si>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</si>
  <si>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</si>
  <si>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</si>
  <si>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</si>
  <si>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</si>
  <si>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</si>
  <si>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</si>
  <si>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</si>
  <si>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</si>
  <si>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</si>
  <si>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</si>
  <si>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</si>
  <si>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</si>
  <si>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</si>
  <si>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</si>
  <si>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</si>
  <si>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</si>
  <si>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</si>
  <si>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</si>
  <si>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</si>
  <si>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</si>
  <si>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</si>
  <si>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</si>
  <si>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</si>
  <si>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</si>
  <si>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</si>
  <si>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</si>
  <si>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</si>
  <si>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</si>
  <si>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</si>
  <si>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</si>
  <si>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</si>
  <si>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</si>
  <si>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</si>
  <si>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</si>
  <si>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</si>
  <si>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</si>
  <si>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</si>
  <si>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</si>
  <si>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</si>
  <si>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</si>
  <si>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</si>
  <si>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</si>
  <si>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</si>
  <si>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</si>
  <si>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</si>
  <si>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</si>
  <si>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</si>
  <si>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</si>
  <si>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</si>
  <si>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</si>
  <si>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</si>
  <si>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</si>
  <si>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</si>
  <si>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</si>
  <si>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</si>
  <si>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</si>
  <si>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</si>
  <si>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</si>
  <si>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</si>
  <si>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</si>
  <si>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</si>
  <si>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</si>
  <si>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</si>
  <si>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</si>
  <si>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</si>
  <si>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</si>
  <si>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</si>
  <si>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</si>
  <si>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</si>
  <si>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</si>
  <si>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</si>
  <si>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</si>
  <si>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</si>
  <si>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</si>
  <si>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</si>
  <si>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</si>
  <si>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</si>
  <si>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</si>
  <si>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</si>
  <si>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</si>
  <si>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</si>
  <si>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</si>
  <si>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</si>
  <si>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</si>
  <si>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</si>
  <si>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</si>
  <si>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</si>
  <si>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</si>
  <si>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</si>
  <si>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</si>
  <si>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</si>
  <si>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</si>
  <si>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</si>
  <si>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</si>
  <si>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</si>
  <si>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</si>
  <si>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</si>
  <si>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</si>
  <si>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</si>
  <si>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</si>
  <si>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</si>
  <si>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</si>
  <si>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</si>
  <si>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</si>
  <si>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</si>
  <si>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</si>
  <si>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</si>
  <si>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</si>
  <si>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</si>
  <si>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</si>
  <si>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</si>
  <si>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</si>
  <si>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</si>
  <si>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</si>
  <si>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</si>
  <si>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</si>
  <si>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</si>
  <si>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</si>
  <si>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</si>
  <si>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</si>
  <si>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</si>
  <si>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</si>
  <si>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</si>
  <si>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</si>
  <si>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</si>
  <si>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</si>
  <si>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</si>
  <si>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</si>
  <si>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</si>
  <si>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</si>
  <si>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</si>
  <si>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</si>
  <si>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</si>
  <si>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</si>
  <si>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</si>
  <si>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</si>
  <si>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</si>
  <si>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</si>
  <si>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</si>
  <si>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</si>
  <si>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</si>
  <si>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</si>
  <si>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</si>
  <si>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</si>
  <si>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</si>
  <si>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</si>
  <si>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</si>
  <si>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</si>
  <si>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</si>
  <si>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</si>
  <si>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</si>
  <si>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</si>
  <si>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</si>
  <si>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</si>
  <si>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</si>
  <si>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</si>
  <si>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</si>
  <si>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</si>
  <si>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</si>
  <si>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</si>
  <si>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</si>
  <si>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</si>
  <si>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</si>
  <si>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</si>
  <si>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</si>
  <si>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</si>
  <si>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</si>
  <si>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</si>
  <si>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</si>
  <si>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</si>
  <si>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</si>
  <si>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</si>
  <si>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</si>
  <si>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</si>
  <si>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</si>
  <si>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</si>
  <si>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</si>
  <si>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</si>
  <si>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</si>
  <si>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</si>
  <si>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</si>
  <si>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</si>
  <si>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</si>
  <si>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</si>
  <si>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</si>
  <si>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</si>
  <si>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</si>
  <si>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</si>
  <si>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</si>
  <si>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</si>
  <si>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</si>
  <si>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</si>
  <si>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</si>
  <si>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</si>
  <si>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</si>
  <si>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</si>
  <si>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</si>
  <si>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</si>
  <si>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</si>
  <si>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</si>
  <si>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</si>
  <si>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</si>
  <si>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</si>
  <si>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</si>
  <si>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</si>
  <si>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</si>
  <si>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</si>
  <si>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</si>
  <si>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</si>
  <si>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</si>
  <si>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</si>
  <si>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</si>
  <si>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</si>
  <si>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</si>
  <si>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</si>
  <si>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</si>
  <si>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</si>
  <si>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</si>
  <si>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</si>
  <si>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</si>
  <si>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</si>
  <si>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</si>
  <si>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</si>
  <si>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</si>
  <si>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</si>
  <si>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</si>
  <si>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</si>
  <si>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</si>
  <si>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</si>
  <si>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</si>
  <si>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</si>
  <si>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</si>
  <si>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</si>
  <si>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</si>
  <si>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</si>
  <si>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</si>
  <si>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</si>
  <si>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</si>
  <si>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</si>
  <si>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</si>
  <si>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</si>
  <si>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</si>
  <si>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</si>
  <si>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</si>
  <si>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</si>
  <si>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</si>
  <si>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</si>
  <si>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</si>
  <si>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</si>
  <si>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</si>
  <si>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</si>
  <si>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</si>
  <si>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</si>
  <si>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</si>
  <si>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</si>
  <si>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</si>
  <si>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</si>
  <si>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</si>
  <si>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</si>
  <si>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</si>
  <si>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</si>
  <si>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</si>
  <si>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</si>
  <si>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</si>
  <si>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</si>
  <si>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</si>
  <si>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</si>
  <si>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</si>
  <si>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</si>
  <si>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</si>
  <si>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</si>
  <si>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</si>
  <si>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</si>
  <si>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</si>
  <si>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</si>
  <si>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</si>
  <si>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</si>
  <si>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</si>
  <si>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</si>
  <si>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</si>
  <si>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</si>
  <si>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</si>
  <si>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</si>
  <si>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</si>
  <si>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</si>
  <si>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</si>
  <si>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</si>
  <si>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</si>
  <si>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</si>
  <si>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</si>
  <si>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</si>
  <si>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</si>
  <si>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</si>
  <si>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</si>
  <si>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</si>
  <si>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</si>
  <si>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</si>
  <si>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</si>
  <si>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</si>
  <si>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</si>
  <si>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</si>
  <si>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</si>
  <si>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</si>
  <si>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</si>
  <si>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</si>
  <si>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</si>
  <si>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</si>
  <si>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</si>
  <si>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</si>
  <si>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</si>
  <si>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</si>
  <si>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</si>
  <si>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</si>
  <si>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</si>
  <si>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</si>
  <si>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</si>
  <si>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</si>
  <si>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</si>
  <si>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</si>
  <si>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</si>
  <si>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</si>
  <si>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</si>
  <si>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</si>
  <si>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</si>
  <si>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</si>
  <si>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</si>
  <si>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</si>
  <si>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</si>
  <si>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</si>
  <si>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</si>
  <si>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</si>
  <si>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</si>
  <si>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</si>
  <si>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</si>
  <si>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</si>
  <si>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</si>
  <si>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</si>
  <si>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</si>
  <si>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</si>
  <si>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</si>
  <si>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</si>
  <si>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</si>
  <si>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</si>
  <si>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</si>
  <si>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</si>
  <si>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</si>
  <si>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</si>
  <si>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</si>
  <si>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</si>
  <si>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</si>
  <si>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</si>
  <si>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</si>
  <si>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</si>
  <si>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</si>
  <si>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</si>
  <si>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</si>
  <si>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</si>
  <si>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</si>
  <si>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</si>
  <si>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</si>
  <si>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</si>
  <si>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</si>
  <si>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</si>
  <si>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</si>
  <si>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</si>
  <si>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</si>
  <si>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</si>
  <si>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</si>
  <si>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</si>
  <si>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</si>
  <si>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</si>
  <si>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</si>
  <si>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</si>
  <si>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</si>
  <si>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</si>
  <si>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</si>
  <si>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</si>
  <si>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</si>
  <si>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</si>
  <si>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</si>
  <si>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</si>
  <si>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</si>
  <si>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</si>
  <si>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</si>
  <si>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</si>
  <si>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</si>
  <si>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</si>
  <si>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</si>
  <si>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</si>
  <si>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</si>
  <si>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</si>
  <si>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</si>
  <si>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</si>
  <si>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</si>
  <si>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</si>
  <si>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</si>
  <si>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</si>
  <si>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</si>
  <si>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</si>
  <si>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</si>
  <si>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</si>
  <si>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</si>
  <si>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</si>
  <si>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</si>
  <si>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</si>
  <si>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</si>
  <si>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</si>
  <si>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</si>
  <si>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</si>
  <si>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</si>
  <si>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</si>
  <si>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</si>
  <si>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</si>
  <si>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</si>
  <si>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</si>
  <si>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</si>
  <si>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</si>
  <si>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</si>
  <si>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</si>
  <si>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</si>
  <si>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</si>
  <si>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</si>
  <si>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</si>
  <si>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</si>
  <si>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</si>
  <si>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</si>
  <si>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</si>
  <si>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</si>
  <si>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</si>
  <si>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</si>
  <si>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</si>
  <si>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</si>
  <si>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</si>
  <si>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</si>
  <si>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</si>
  <si>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</si>
  <si>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</si>
  <si>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</si>
  <si>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</si>
  <si>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</si>
  <si>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</si>
  <si>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</si>
  <si>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</si>
  <si>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</si>
  <si>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</si>
  <si>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</si>
  <si>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</si>
  <si>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</si>
  <si>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</si>
  <si>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</si>
  <si>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</si>
  <si>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</si>
  <si>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</si>
  <si>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</si>
  <si>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</si>
  <si>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</si>
  <si>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</si>
  <si>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</si>
  <si>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</si>
  <si>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</si>
  <si>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</si>
  <si>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</si>
  <si>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</si>
  <si>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</si>
  <si>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</si>
  <si>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</si>
  <si>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</si>
  <si>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</si>
  <si>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</si>
  <si>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</si>
  <si>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</si>
  <si>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</si>
  <si>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</si>
  <si>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</si>
  <si>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</si>
  <si>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</si>
  <si>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</si>
  <si>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</si>
  <si>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</si>
  <si>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</si>
  <si>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</si>
  <si>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</si>
  <si>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</si>
  <si>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</si>
  <si>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</si>
  <si>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</si>
  <si>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</si>
  <si>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</si>
  <si>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</si>
  <si>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</si>
  <si>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</si>
  <si>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</si>
  <si>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</si>
  <si>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</si>
  <si>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</si>
  <si>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</si>
  <si>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</si>
  <si>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</si>
  <si>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</si>
  <si>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</si>
  <si>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</si>
  <si>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</si>
  <si>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</si>
  <si>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</si>
  <si>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</si>
  <si>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</si>
  <si>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</si>
  <si>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</si>
  <si>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</si>
  <si>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</si>
  <si>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</si>
  <si>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</si>
  <si>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</si>
  <si>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</si>
  <si>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</si>
  <si>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</si>
  <si>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</si>
  <si>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</si>
  <si>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</si>
  <si>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</si>
  <si>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</si>
  <si>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</si>
  <si>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</si>
  <si>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</si>
  <si>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</si>
  <si>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</si>
  <si>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</si>
  <si>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</si>
  <si>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</si>
  <si>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</si>
  <si>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</si>
  <si>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</si>
  <si>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</si>
  <si>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</si>
  <si>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</si>
  <si>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</si>
  <si>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</si>
  <si>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</si>
  <si>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</si>
  <si>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</si>
  <si>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</si>
  <si>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</si>
  <si>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</si>
  <si>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</si>
  <si>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</si>
  <si>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</si>
  <si>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</si>
  <si>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</si>
  <si>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</si>
  <si>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</si>
  <si>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</si>
  <si>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</si>
  <si>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</si>
  <si>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</si>
  <si>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</si>
  <si>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</si>
  <si>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</si>
  <si>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</si>
  <si>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</si>
  <si>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</si>
  <si>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</si>
  <si>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</si>
  <si>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</si>
  <si>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</si>
  <si>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</si>
  <si>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</si>
  <si>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</si>
  <si>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</si>
  <si>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</si>
  <si>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</si>
  <si>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</si>
  <si>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</si>
  <si>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</si>
  <si>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</si>
  <si>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</si>
  <si>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</si>
  <si>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</si>
  <si>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</si>
  <si>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</si>
  <si>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</si>
  <si>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</si>
  <si>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</si>
  <si>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</si>
  <si>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</si>
  <si>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</si>
  <si>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</si>
  <si>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</si>
  <si>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</si>
  <si>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</si>
  <si>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</si>
  <si>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</si>
  <si>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</si>
  <si>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</si>
  <si>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</si>
  <si>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</si>
  <si>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</si>
  <si>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</si>
  <si>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</si>
  <si>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</si>
  <si>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</si>
  <si>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</si>
  <si>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</si>
  <si>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</si>
  <si>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</si>
  <si>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</si>
  <si>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</si>
  <si>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</si>
  <si>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</si>
  <si>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</si>
  <si>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</si>
  <si>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</si>
  <si>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</si>
  <si>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</si>
  <si>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</si>
  <si>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</si>
  <si>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</si>
  <si>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</si>
  <si>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</si>
  <si>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</si>
  <si>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</si>
  <si>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</si>
  <si>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</si>
  <si>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</si>
  <si>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</si>
  <si>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</si>
  <si>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</si>
  <si>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</si>
  <si>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</si>
  <si>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</si>
  <si>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</si>
  <si>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</si>
  <si>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</si>
  <si>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</si>
  <si>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</si>
  <si>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</si>
  <si>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</si>
  <si>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</si>
  <si>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</si>
  <si>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</si>
  <si>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</si>
  <si>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</si>
  <si>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</si>
  <si>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</si>
  <si>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</si>
  <si>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</si>
  <si>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</si>
  <si>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</si>
  <si>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</si>
  <si>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</si>
  <si>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</si>
  <si>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</si>
  <si>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</si>
  <si>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</si>
  <si>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</si>
  <si>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</si>
  <si>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</si>
  <si>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</si>
  <si>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</si>
  <si>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</si>
  <si>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</si>
  <si>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</si>
  <si>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</si>
  <si>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</si>
  <si>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</si>
  <si>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</si>
  <si>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</si>
  <si>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</si>
  <si>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</si>
  <si>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</si>
  <si>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</si>
  <si>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</si>
  <si>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</si>
  <si>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</si>
  <si>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</si>
  <si>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</si>
  <si>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</si>
  <si>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</si>
  <si>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</si>
  <si>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</si>
  <si>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</si>
  <si>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</si>
  <si>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</si>
  <si>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</si>
  <si>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</si>
  <si>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</si>
  <si>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</si>
  <si>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</si>
  <si>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</si>
  <si>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</si>
  <si>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</si>
  <si>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</si>
  <si>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</si>
  <si>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</si>
  <si>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</si>
  <si>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</si>
  <si>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</si>
  <si>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</si>
  <si>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</si>
  <si>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</si>
  <si>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</si>
  <si>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</si>
  <si>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</si>
  <si>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</si>
  <si>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</si>
  <si>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</si>
  <si>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</si>
  <si>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</si>
  <si>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</si>
  <si>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</si>
  <si>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</si>
  <si>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</si>
  <si>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</si>
  <si>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</si>
  <si>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</si>
  <si>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</si>
  <si>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</si>
  <si>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</si>
  <si>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</si>
  <si>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</si>
  <si>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</si>
  <si>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</si>
  <si>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</si>
  <si>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</si>
  <si>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</si>
  <si>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</si>
  <si>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</si>
  <si>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</si>
  <si>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</si>
  <si>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</si>
  <si>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</si>
  <si>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</si>
  <si>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</si>
  <si>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</si>
  <si>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</si>
  <si>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</si>
  <si>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</si>
  <si>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</si>
  <si>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</si>
  <si>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</si>
  <si>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</si>
  <si>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</si>
  <si>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</si>
  <si>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</si>
  <si>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</si>
  <si>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</si>
  <si>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</si>
  <si>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</si>
  <si>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</si>
  <si>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</si>
  <si>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</si>
  <si>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</si>
  <si>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</si>
  <si>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</si>
  <si>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</si>
  <si>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</si>
  <si>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</si>
  <si>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</si>
  <si>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</si>
  <si>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</si>
  <si>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</si>
  <si>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</si>
  <si>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</si>
  <si>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</si>
  <si>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</si>
  <si>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</si>
  <si>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</si>
  <si>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</si>
  <si>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</si>
  <si>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</si>
  <si>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</si>
  <si>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</si>
  <si>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</si>
  <si>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</si>
  <si>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</si>
  <si>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</si>
  <si>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</si>
  <si>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</si>
  <si>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</si>
  <si>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</si>
  <si>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</si>
  <si>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</si>
  <si>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</si>
  <si>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</si>
  <si>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</si>
  <si>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</si>
  <si>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</si>
  <si>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</si>
  <si>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</si>
  <si>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</si>
  <si>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</si>
  <si>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</si>
  <si>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</si>
  <si>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</si>
  <si>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</si>
  <si>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</si>
  <si>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</si>
  <si>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</si>
  <si>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</si>
  <si>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</si>
  <si>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</si>
  <si>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</si>
  <si>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</si>
  <si>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</si>
  <si>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</si>
  <si>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</si>
  <si>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</si>
  <si>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</si>
  <si>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</si>
  <si>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</si>
  <si>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</si>
  <si>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</si>
  <si>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</si>
  <si>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</si>
  <si>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</si>
  <si>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</si>
  <si>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</si>
  <si>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</si>
  <si>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</si>
  <si>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</si>
  <si>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</si>
  <si>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</si>
  <si>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</si>
  <si>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</si>
  <si>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</si>
  <si>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</si>
  <si>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</si>
  <si>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</si>
  <si>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</si>
  <si>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</si>
  <si>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</si>
  <si>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</si>
  <si>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</si>
  <si>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</si>
  <si>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</si>
  <si>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</si>
  <si>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</si>
  <si>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</si>
  <si>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</si>
  <si>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</si>
  <si>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</si>
  <si>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</si>
  <si>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</si>
  <si>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</si>
  <si>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</si>
  <si>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</si>
  <si>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</si>
  <si>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</si>
  <si>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</si>
  <si>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</si>
  <si>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</si>
  <si>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</si>
  <si>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</si>
  <si>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</si>
  <si>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</si>
  <si>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</si>
  <si>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</si>
  <si>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</si>
  <si>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</si>
  <si>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</si>
  <si>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</si>
  <si>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</si>
  <si>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</si>
  <si>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</si>
  <si>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</si>
  <si>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</si>
  <si>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</si>
  <si>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</si>
  <si>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</si>
  <si>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</si>
  <si>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</si>
  <si>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</si>
  <si>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</si>
  <si>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</si>
  <si>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</si>
  <si>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</si>
  <si>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</si>
  <si>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</si>
  <si>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</si>
  <si>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</si>
  <si>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</si>
  <si>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</si>
  <si>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</si>
  <si>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</si>
  <si>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</si>
  <si>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</si>
  <si>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</si>
  <si>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</si>
  <si>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</si>
  <si>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</si>
  <si>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</si>
  <si>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</si>
  <si>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</si>
  <si>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</si>
  <si>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</si>
  <si>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</si>
  <si>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</si>
  <si>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</si>
  <si>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</si>
  <si>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</si>
  <si>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</si>
  <si>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</si>
  <si>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</si>
  <si>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</si>
  <si>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</si>
  <si>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</si>
  <si>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</si>
  <si>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</si>
  <si>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</si>
  <si>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</si>
  <si>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</si>
  <si>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</si>
  <si>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</si>
  <si>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</si>
  <si>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</si>
  <si>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</si>
  <si>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</si>
  <si>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</si>
  <si>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</si>
  <si>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</si>
  <si>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</si>
  <si>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</si>
  <si>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</si>
  <si>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</si>
  <si>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</si>
  <si>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</si>
  <si>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</si>
  <si>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</si>
  <si>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</si>
  <si>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</si>
  <si>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</si>
  <si>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</si>
  <si>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</si>
  <si>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</si>
  <si>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</si>
  <si>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</si>
  <si>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</si>
  <si>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</si>
  <si>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</si>
  <si>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</si>
  <si>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</si>
  <si>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</si>
  <si>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</si>
  <si>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</si>
  <si>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</si>
  <si>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</si>
  <si>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</si>
  <si>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</si>
  <si>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</si>
  <si>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</si>
  <si>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</si>
  <si>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</si>
  <si>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</si>
  <si>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</si>
  <si>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</si>
  <si>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</si>
  <si>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</si>
  <si>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</si>
  <si>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</si>
  <si>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</si>
  <si>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</si>
  <si>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</si>
  <si>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</si>
  <si>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</si>
  <si>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</si>
  <si>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</si>
  <si>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</si>
  <si>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</si>
  <si>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</si>
  <si>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</si>
  <si>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</si>
  <si>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</si>
  <si>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</si>
  <si>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</si>
  <si>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</si>
  <si>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</si>
  <si>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</si>
  <si>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</si>
  <si>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</si>
  <si>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</si>
  <si>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</si>
  <si>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</si>
  <si>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</si>
  <si>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</si>
  <si>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</si>
  <si>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</si>
  <si>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</si>
  <si>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</si>
  <si>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</si>
  <si>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</si>
  <si>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</si>
  <si>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</si>
  <si>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</si>
  <si>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</si>
  <si>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</si>
  <si>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</si>
  <si>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</si>
  <si>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</si>
  <si>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</si>
  <si>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</si>
  <si>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</si>
  <si>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</si>
  <si>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</si>
  <si>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</si>
  <si>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</si>
  <si>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</si>
  <si>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</si>
  <si>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</si>
  <si>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</si>
  <si>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</si>
  <si>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</si>
  <si>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</si>
  <si>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</si>
  <si>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</si>
  <si>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</si>
  <si>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</si>
  <si>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</si>
  <si>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</si>
  <si>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</si>
  <si>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</si>
  <si>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</si>
  <si>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</si>
  <si>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</si>
  <si>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</si>
  <si>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</si>
  <si>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</si>
  <si>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</si>
  <si>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</si>
  <si>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</si>
  <si>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</si>
  <si>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</si>
  <si>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</si>
  <si>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</si>
  <si>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</si>
  <si>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</si>
  <si>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</si>
  <si>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</si>
  <si>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</si>
  <si>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</si>
  <si>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</si>
  <si>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</si>
  <si>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</si>
  <si>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</si>
  <si>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</si>
  <si>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</si>
  <si>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</si>
  <si>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</si>
  <si>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</si>
  <si>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</si>
  <si>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</si>
  <si>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</si>
  <si>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</si>
  <si>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</si>
  <si>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</si>
  <si>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</si>
  <si>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</si>
  <si>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</si>
  <si>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</si>
  <si>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</si>
  <si>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</si>
  <si>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</si>
  <si>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</si>
  <si>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</si>
  <si>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</si>
  <si>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</si>
  <si>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</si>
  <si>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</si>
  <si>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</si>
  <si>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</si>
  <si>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</si>
  <si>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</si>
  <si>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</si>
  <si>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</si>
  <si>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</si>
  <si>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</si>
  <si>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</si>
  <si>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</si>
  <si>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</si>
  <si>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</si>
  <si>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</si>
  <si>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</si>
  <si>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</si>
  <si>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</si>
  <si>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</si>
  <si>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</si>
  <si>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</si>
  <si>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</si>
  <si>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</si>
  <si>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</si>
  <si>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</si>
  <si>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</si>
  <si>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</si>
  <si>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</si>
  <si>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</si>
  <si>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</si>
  <si>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</si>
  <si>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</si>
  <si>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</si>
  <si>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</si>
  <si>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</si>
  <si>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</si>
  <si>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</si>
  <si>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</si>
  <si>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</si>
  <si>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</si>
  <si>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</si>
  <si>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</si>
  <si>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</si>
  <si>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</si>
  <si>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</si>
  <si>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</si>
  <si>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</si>
  <si>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</si>
  <si>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</si>
  <si>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</si>
  <si>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</si>
  <si>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</si>
  <si>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</si>
  <si>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</si>
  <si>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</si>
  <si>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</si>
  <si>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</si>
  <si>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</si>
  <si>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</si>
  <si>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</si>
  <si>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</si>
  <si>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</si>
  <si>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</si>
  <si>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</si>
  <si>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</si>
  <si>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</si>
  <si>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</si>
  <si>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</si>
  <si>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</si>
  <si>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</si>
  <si>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</si>
  <si>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</si>
  <si>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</si>
  <si>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</si>
  <si>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</si>
  <si>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</si>
  <si>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</si>
  <si>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</si>
  <si>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</si>
  <si>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</si>
  <si>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</si>
  <si>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</si>
  <si>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</si>
  <si>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</si>
  <si>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</si>
  <si>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</si>
  <si>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</si>
  <si>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</si>
  <si>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</si>
  <si>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</si>
  <si>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</si>
  <si>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</si>
  <si>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</si>
  <si>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</si>
  <si>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</si>
  <si>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</si>
  <si>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</si>
  <si>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</si>
  <si>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</si>
  <si>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</si>
  <si>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</si>
  <si>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</si>
  <si>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</si>
  <si>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</si>
  <si>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</si>
  <si>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</si>
  <si>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</si>
  <si>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</si>
  <si>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</si>
  <si>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</si>
  <si>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</si>
  <si>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</si>
  <si>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</si>
  <si>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</si>
  <si>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</si>
  <si>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</si>
  <si>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</si>
  <si>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</si>
  <si>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</si>
  <si>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</si>
  <si>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</si>
  <si>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</si>
  <si>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</si>
  <si>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</si>
  <si>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</si>
  <si>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</si>
  <si>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</si>
  <si>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</si>
  <si>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</si>
  <si>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</si>
  <si>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</si>
  <si>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</si>
  <si>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</si>
  <si>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</si>
  <si>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</si>
  <si>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</si>
  <si>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</si>
  <si>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</si>
  <si>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</si>
  <si>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</si>
  <si>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</si>
  <si>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</si>
  <si>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</si>
  <si>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</si>
  <si>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</si>
  <si>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</si>
  <si>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</si>
  <si>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</si>
  <si>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</si>
  <si>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</si>
  <si>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</si>
  <si>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</si>
  <si>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</si>
  <si>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</si>
  <si>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</si>
  <si>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</si>
  <si>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</si>
  <si>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</si>
  <si>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</si>
  <si>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</si>
  <si>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</si>
  <si>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</si>
  <si>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</si>
  <si>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</si>
  <si>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</si>
  <si>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</si>
  <si>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</si>
  <si>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</si>
  <si>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</si>
  <si>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</si>
  <si>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</si>
  <si>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</si>
  <si>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</si>
  <si>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</si>
  <si>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</si>
  <si>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</si>
  <si>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</si>
  <si>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</si>
  <si>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</si>
  <si>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</si>
  <si>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</si>
  <si>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</si>
  <si>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</si>
  <si>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</si>
  <si>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</si>
  <si>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</si>
  <si>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</si>
  <si>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</si>
  <si>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</si>
  <si>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</si>
  <si>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</si>
  <si>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</si>
  <si>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</si>
  <si>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</si>
  <si>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</si>
  <si>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</si>
  <si>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</si>
  <si>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</si>
  <si>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</si>
  <si>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</si>
  <si>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</si>
  <si>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</si>
  <si>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</si>
  <si>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</si>
  <si>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</si>
  <si>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</si>
  <si>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</si>
  <si>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</si>
  <si>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</si>
  <si>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</si>
  <si>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</si>
  <si>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</si>
  <si>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</si>
  <si>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</si>
  <si>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</si>
  <si>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</si>
  <si>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</si>
  <si>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</si>
  <si>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</si>
  <si>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</si>
  <si>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</si>
  <si>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</si>
  <si>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</si>
  <si>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</si>
  <si>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</si>
  <si>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</si>
  <si>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</si>
  <si>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</si>
  <si>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</si>
  <si>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</si>
  <si>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</si>
  <si>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</si>
  <si>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</si>
  <si>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</si>
  <si>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</si>
  <si>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</si>
  <si>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</si>
  <si>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</si>
  <si>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</si>
  <si>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</si>
  <si>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</si>
  <si>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</si>
  <si>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</si>
  <si>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</si>
  <si>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</si>
  <si>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</si>
  <si>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</si>
  <si>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</si>
  <si>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</si>
  <si>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</si>
  <si>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</si>
  <si>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</si>
  <si>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</si>
  <si>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</si>
  <si>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</si>
  <si>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</si>
  <si>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</si>
  <si>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</si>
  <si>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</si>
  <si>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</si>
  <si>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</si>
  <si>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</si>
  <si>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</si>
  <si>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</si>
  <si>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</si>
  <si>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</si>
  <si>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</si>
  <si>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</si>
  <si>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</si>
  <si>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</si>
  <si>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</si>
  <si>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</si>
  <si>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</si>
  <si>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</si>
  <si>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</si>
  <si>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</si>
  <si>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</si>
  <si>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</si>
  <si>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</si>
  <si>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</si>
  <si>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</si>
  <si>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</si>
  <si>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</si>
  <si>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</si>
  <si>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</si>
  <si>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</si>
  <si>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</si>
  <si>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</si>
  <si>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</si>
  <si>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</si>
  <si>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</si>
  <si>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</si>
  <si>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</si>
  <si>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</si>
  <si>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</si>
  <si>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</si>
  <si>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</si>
  <si>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</si>
  <si>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</si>
  <si>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</si>
  <si>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</si>
  <si>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</si>
  <si>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</si>
  <si>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</si>
  <si>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</si>
  <si>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</si>
  <si>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</si>
  <si>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</si>
  <si>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</si>
  <si>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</si>
  <si>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</si>
  <si>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</si>
  <si>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</si>
  <si>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</si>
  <si>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</si>
  <si>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</si>
  <si>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</si>
  <si>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</si>
  <si>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</si>
  <si>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</si>
  <si>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</si>
  <si>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</si>
  <si>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</si>
  <si>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</si>
  <si>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</si>
  <si>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</si>
  <si>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</si>
  <si>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</si>
  <si>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</si>
  <si>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</si>
  <si>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</si>
  <si>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</si>
  <si>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</si>
  <si>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</si>
  <si>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</si>
  <si>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</si>
  <si>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</si>
  <si>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</si>
  <si>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</si>
  <si>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</si>
  <si>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</si>
  <si>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</si>
  <si>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</si>
  <si>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</si>
  <si>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</si>
  <si>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</si>
  <si>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</si>
  <si>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</si>
  <si>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</si>
  <si>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</si>
  <si>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</si>
  <si>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</si>
  <si>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</si>
  <si>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</si>
  <si>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</si>
  <si>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</si>
  <si>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</si>
  <si>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</si>
  <si>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</si>
  <si>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</si>
  <si>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</si>
  <si>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</si>
  <si>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</si>
  <si>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</si>
  <si>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</si>
  <si>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</si>
  <si>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</si>
  <si>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</si>
  <si>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</si>
  <si>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</si>
  <si>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</si>
  <si>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</si>
  <si>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</si>
  <si>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</si>
  <si>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</si>
  <si>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</si>
  <si>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</si>
  <si>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</si>
  <si>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</si>
  <si>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</si>
  <si>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</si>
  <si>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</si>
  <si>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</si>
  <si>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</si>
  <si>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</si>
  <si>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</si>
  <si>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</si>
  <si>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</si>
  <si>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</si>
  <si>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</si>
  <si>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</si>
  <si>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</si>
  <si>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</si>
  <si>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</si>
  <si>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</si>
  <si>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</si>
  <si>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</si>
  <si>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</si>
  <si>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</si>
  <si>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</si>
  <si>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</si>
  <si>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</si>
  <si>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</si>
  <si>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</si>
  <si>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</si>
  <si>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</si>
  <si>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</si>
  <si>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</si>
  <si>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</si>
  <si>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</si>
  <si>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</si>
  <si>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</si>
  <si>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</si>
  <si>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</si>
  <si>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</si>
  <si>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</si>
  <si>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</si>
  <si>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</si>
  <si>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</si>
  <si>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</si>
  <si>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</si>
  <si>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</si>
  <si>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</si>
  <si>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</si>
  <si>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</si>
  <si>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</si>
  <si>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</si>
  <si>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</si>
  <si>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</si>
  <si>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</si>
  <si>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</si>
  <si>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</si>
  <si>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</si>
  <si>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</si>
  <si>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</si>
  <si>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</si>
  <si>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</si>
  <si>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</si>
  <si>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</si>
  <si>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</si>
  <si>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</si>
  <si>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</si>
  <si>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</si>
  <si>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</si>
  <si>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</si>
  <si>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</si>
  <si>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</si>
  <si>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</si>
  <si>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</si>
  <si>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</si>
  <si>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</si>
  <si>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</si>
  <si>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</si>
  <si>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</si>
  <si>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</si>
  <si>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</si>
  <si>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</si>
  <si>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</si>
  <si>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</si>
  <si>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</si>
  <si>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</si>
  <si>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</si>
  <si>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</si>
  <si>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</si>
  <si>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</si>
  <si>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</si>
  <si>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</si>
  <si>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</si>
  <si>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</si>
  <si>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</si>
  <si>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</si>
  <si>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</si>
  <si>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</si>
  <si>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</si>
  <si>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</si>
  <si>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</si>
  <si>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</si>
  <si>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</si>
  <si>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</si>
  <si>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</si>
  <si>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</si>
  <si>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</si>
  <si>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</si>
  <si>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</si>
  <si>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</si>
  <si>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</si>
  <si>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</si>
  <si>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</si>
  <si>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</si>
  <si>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</si>
  <si>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</si>
  <si>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</si>
  <si>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</si>
  <si>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</si>
  <si>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</si>
  <si>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</si>
  <si>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</si>
  <si>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</si>
  <si>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</si>
  <si>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</si>
  <si>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</si>
  <si>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</si>
  <si>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</si>
  <si>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</si>
  <si>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</si>
  <si>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</si>
  <si>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</si>
  <si>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</si>
  <si>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</si>
  <si>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</si>
  <si>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</si>
  <si>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</si>
  <si>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</si>
  <si>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</si>
  <si>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</si>
  <si>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</si>
  <si>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</si>
  <si>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</si>
  <si>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</si>
  <si>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</si>
  <si>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</si>
  <si>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</si>
  <si>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</si>
  <si>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</si>
  <si>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</si>
  <si>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</si>
  <si>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</si>
  <si>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</si>
  <si>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</si>
  <si>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</si>
  <si>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</si>
  <si>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</si>
  <si>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</si>
  <si>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</si>
  <si>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</si>
  <si>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</si>
  <si>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</si>
  <si>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</si>
  <si>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</si>
  <si>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</si>
  <si>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</si>
  <si>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</si>
  <si>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</si>
  <si>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</si>
  <si>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</si>
  <si>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</si>
  <si>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</si>
  <si>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</si>
  <si>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</si>
  <si>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</si>
  <si>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</si>
  <si>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</si>
  <si>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</si>
  <si>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</si>
  <si>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</si>
  <si>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</si>
  <si>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</si>
  <si>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</si>
  <si>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</si>
  <si>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</si>
  <si>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</si>
  <si>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</si>
  <si>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</si>
  <si>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</si>
  <si>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</si>
  <si>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</si>
  <si>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</si>
  <si>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</si>
  <si>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</si>
  <si>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</si>
  <si>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</si>
  <si>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</si>
  <si>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</si>
  <si>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</si>
  <si>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</si>
  <si>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</si>
  <si>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</si>
  <si>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</si>
  <si>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</si>
  <si>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</si>
  <si>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</si>
  <si>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</si>
  <si>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</si>
  <si>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</si>
  <si>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</si>
  <si>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</si>
  <si>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</si>
  <si>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</si>
  <si>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</si>
  <si>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</si>
  <si>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</si>
  <si>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</si>
  <si>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</si>
  <si>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</si>
  <si>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</si>
  <si>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</si>
  <si>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</si>
  <si>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</si>
  <si>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</si>
  <si>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</si>
  <si>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</si>
  <si>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</si>
  <si>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</si>
  <si>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</si>
  <si>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</si>
  <si>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</si>
  <si>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</si>
  <si>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</si>
  <si>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</si>
  <si>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</si>
  <si>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</si>
  <si>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</si>
  <si>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</si>
  <si>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</si>
  <si>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</si>
  <si>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</si>
  <si>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</si>
  <si>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</si>
  <si>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</si>
  <si>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</si>
  <si>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</si>
  <si>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</si>
  <si>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</si>
  <si>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</si>
  <si>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</si>
  <si>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</si>
  <si>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</si>
  <si>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</si>
  <si>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</si>
  <si>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</si>
  <si>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</si>
  <si>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</si>
  <si>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</si>
  <si>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</si>
  <si>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</si>
  <si>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</si>
  <si>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</si>
  <si>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</si>
  <si>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</si>
  <si>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</si>
  <si>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</si>
  <si>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</si>
  <si>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</si>
  <si>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</si>
  <si>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</si>
  <si>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</si>
  <si>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</si>
  <si>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</si>
  <si>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</si>
  <si>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</si>
  <si>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</si>
  <si>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</si>
  <si>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</si>
  <si>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</si>
  <si>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</si>
  <si>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</si>
  <si>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</si>
  <si>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</si>
  <si>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</si>
  <si>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</si>
  <si>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</si>
  <si>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</si>
  <si>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</si>
  <si>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</si>
  <si>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</si>
  <si>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</si>
  <si>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</si>
  <si>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</si>
  <si>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</si>
  <si>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</si>
  <si>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</si>
  <si>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</si>
  <si>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</si>
  <si>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</si>
  <si>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</si>
  <si>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</si>
  <si>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</si>
  <si>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</si>
  <si>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</si>
  <si>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</si>
  <si>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</si>
  <si>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</si>
  <si>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</si>
  <si>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</si>
  <si>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</si>
  <si>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</si>
  <si>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</si>
  <si>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</si>
  <si>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</si>
  <si>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</si>
  <si>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</si>
  <si>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</si>
  <si>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</si>
  <si>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</si>
  <si>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</si>
  <si>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</si>
  <si>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</si>
  <si>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</si>
  <si>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</si>
  <si>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</si>
  <si>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</si>
  <si>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</si>
  <si>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</si>
  <si>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</si>
  <si>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</si>
  <si>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</si>
  <si>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</si>
  <si>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</si>
  <si>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</si>
  <si>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</si>
  <si>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</si>
  <si>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</si>
  <si>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</si>
  <si>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</si>
  <si>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</si>
  <si>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</si>
  <si>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</si>
  <si>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</si>
  <si>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</si>
  <si>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</si>
  <si>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</si>
  <si>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</si>
  <si>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</si>
  <si>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</si>
  <si>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</si>
  <si>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</si>
  <si>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</si>
  <si>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</si>
  <si>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</si>
  <si>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</si>
  <si>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</si>
  <si>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</si>
  <si>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</si>
  <si>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</si>
  <si>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</si>
  <si>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</si>
  <si>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</si>
  <si>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</si>
  <si>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</si>
  <si>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</si>
  <si>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</si>
  <si>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</si>
  <si>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</si>
  <si>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</si>
  <si>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</si>
  <si>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</si>
  <si>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</si>
  <si>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</si>
  <si>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</si>
  <si>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</si>
  <si>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</si>
  <si>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</si>
  <si>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</si>
  <si>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</si>
  <si>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</si>
  <si>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</si>
  <si>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</si>
  <si>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</si>
  <si>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</si>
  <si>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</si>
  <si>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</si>
  <si>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</si>
  <si>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</si>
  <si>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</si>
  <si>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</si>
  <si>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</si>
  <si>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</si>
  <si>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</si>
  <si>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</si>
  <si>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</si>
  <si>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</si>
  <si>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</si>
  <si>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</si>
  <si>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</si>
  <si>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</si>
  <si>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</si>
  <si>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</si>
  <si>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</si>
  <si>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</si>
  <si>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</si>
  <si>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</si>
  <si>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</si>
  <si>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</si>
  <si>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</si>
  <si>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</si>
  <si>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</si>
  <si>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</si>
  <si>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</si>
  <si>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</si>
  <si>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</si>
  <si>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</si>
  <si>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</si>
  <si>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</si>
  <si>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</si>
  <si>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</si>
  <si>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</si>
  <si>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</si>
  <si>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</si>
  <si>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</si>
  <si>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</si>
  <si>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</si>
  <si>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</si>
  <si>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</si>
  <si>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</si>
  <si>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</si>
  <si>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</si>
  <si>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</si>
  <si>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</si>
  <si>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</si>
  <si>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</si>
  <si>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</si>
  <si>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</si>
  <si>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</si>
  <si>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</si>
  <si>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</si>
  <si>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</si>
  <si>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</si>
  <si>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</si>
  <si>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</si>
  <si>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</si>
  <si>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</si>
  <si>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</si>
  <si>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</si>
  <si>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</si>
  <si>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</si>
  <si>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</si>
  <si>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</si>
  <si>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</si>
  <si>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</si>
  <si>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</si>
  <si>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</si>
  <si>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</si>
  <si>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</si>
  <si>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</si>
  <si>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</si>
  <si>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</si>
  <si>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</si>
  <si>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</si>
  <si>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</si>
  <si>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</si>
  <si>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</si>
  <si>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</si>
  <si>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</si>
  <si>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</si>
  <si>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</si>
  <si>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</si>
  <si>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</si>
  <si>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</si>
  <si>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</si>
  <si>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</si>
  <si>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</si>
  <si>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</si>
  <si>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</si>
  <si>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</si>
  <si>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</si>
  <si>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</si>
  <si>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</si>
  <si>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</si>
  <si>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</si>
  <si>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</si>
  <si>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</si>
  <si>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</si>
  <si>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</si>
  <si>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</si>
  <si>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</si>
  <si>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</si>
  <si>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</si>
  <si>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</si>
  <si>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</si>
  <si>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</si>
  <si>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</si>
  <si>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</si>
  <si>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</si>
  <si>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</si>
  <si>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</si>
  <si>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</si>
  <si>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</si>
  <si>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</si>
  <si>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</si>
  <si>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</si>
  <si>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</si>
  <si>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</si>
  <si>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</si>
  <si>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</si>
  <si>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</si>
  <si>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</si>
  <si>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</si>
  <si>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</si>
  <si>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</si>
  <si>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</si>
  <si>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</si>
  <si>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</si>
  <si>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</si>
  <si>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</si>
  <si>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</si>
  <si>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</si>
  <si>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</si>
  <si>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</si>
  <si>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</si>
  <si>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</si>
  <si>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</si>
  <si>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</si>
  <si>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</si>
  <si>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</si>
  <si>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</si>
  <si>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</si>
  <si>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</si>
  <si>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</si>
  <si>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</si>
  <si>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</si>
  <si>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</si>
  <si>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</si>
  <si>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</si>
  <si>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</si>
  <si>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</si>
  <si>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</si>
  <si>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</si>
  <si>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</si>
  <si>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</si>
  <si>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</si>
  <si>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</si>
  <si>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</si>
  <si>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</si>
  <si>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</si>
  <si>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</si>
  <si>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</si>
  <si>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</si>
  <si>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</si>
  <si>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</si>
  <si>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</si>
  <si>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</si>
  <si>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</si>
  <si>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</si>
  <si>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</si>
  <si>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</si>
  <si>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</si>
  <si>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</si>
  <si>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</si>
  <si>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</si>
  <si>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</si>
  <si>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</si>
  <si>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</si>
  <si>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</si>
  <si>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</si>
  <si>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</si>
  <si>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</si>
  <si>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</si>
  <si>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</si>
  <si>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</si>
  <si>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</si>
  <si>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</si>
  <si>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</si>
  <si>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</si>
  <si>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</si>
  <si>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</si>
  <si>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</si>
  <si>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</si>
  <si>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</si>
  <si>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</si>
  <si>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</si>
  <si>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</si>
  <si>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</si>
  <si>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</si>
  <si>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</si>
  <si>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</si>
  <si>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</si>
  <si>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</si>
  <si>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</si>
  <si>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</si>
  <si>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</si>
  <si>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</si>
  <si>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</si>
  <si>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</si>
  <si>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</si>
  <si>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</si>
  <si>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</si>
  <si>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</si>
  <si>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</si>
  <si>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</si>
  <si>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</si>
  <si>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</si>
  <si>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</si>
  <si>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</si>
  <si>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</si>
  <si>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</si>
  <si>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</si>
  <si>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</si>
  <si>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</si>
  <si>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</si>
  <si>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</si>
  <si>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</si>
  <si>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</si>
  <si>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</si>
  <si>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</si>
  <si>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</si>
  <si>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</si>
  <si>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</si>
  <si>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</si>
  <si>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</si>
  <si>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</si>
  <si>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</si>
  <si>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</si>
  <si>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</si>
  <si>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</si>
  <si>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</si>
  <si>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</si>
  <si>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</si>
  <si>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</si>
  <si>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</si>
  <si>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</si>
  <si>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</si>
  <si>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</si>
  <si>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</si>
  <si>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</si>
  <si>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</si>
  <si>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</si>
  <si>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</si>
  <si>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</si>
  <si>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</si>
  <si>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</si>
  <si>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</si>
  <si>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</si>
  <si>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</si>
  <si>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</si>
  <si>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</si>
  <si>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</si>
  <si>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</si>
  <si>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</si>
  <si>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</si>
  <si>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</si>
  <si>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</si>
  <si>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</si>
  <si>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</si>
  <si>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</si>
  <si>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</si>
  <si>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</si>
  <si>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</si>
  <si>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</si>
  <si>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</si>
  <si>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</si>
  <si>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</si>
  <si>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</si>
  <si>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</si>
  <si>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</si>
  <si>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</si>
  <si>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</si>
  <si>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</si>
  <si>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</si>
  <si>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</si>
  <si>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</si>
  <si>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</si>
  <si>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</si>
  <si>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</si>
  <si>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</si>
  <si>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</si>
  <si>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</si>
  <si>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</si>
  <si>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</si>
  <si>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</si>
  <si>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</si>
  <si>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</si>
  <si>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</si>
  <si>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</si>
  <si>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</si>
  <si>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</si>
  <si>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</si>
  <si>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</si>
  <si>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</si>
  <si>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</si>
  <si>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</si>
  <si>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</si>
  <si>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</si>
  <si>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</si>
  <si>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</si>
  <si>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</si>
  <si>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</si>
  <si>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</si>
  <si>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</si>
  <si>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</si>
  <si>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</si>
  <si>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</si>
  <si>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</si>
  <si>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</si>
  <si>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</si>
  <si>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</si>
  <si>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</si>
  <si>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</si>
  <si>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</si>
  <si>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</si>
  <si>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</si>
  <si>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</si>
  <si>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</si>
  <si>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</si>
  <si>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</si>
  <si>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</si>
  <si>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</si>
  <si>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</si>
  <si>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</si>
  <si>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</si>
  <si>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</si>
  <si>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</si>
  <si>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</si>
  <si>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</si>
  <si>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</si>
  <si>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</si>
  <si>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</si>
  <si>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</si>
  <si>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</si>
  <si>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</si>
  <si>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</si>
  <si>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</si>
  <si>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</si>
  <si>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</si>
  <si>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</si>
  <si>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</si>
  <si>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</si>
  <si>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</si>
  <si>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</si>
  <si>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</si>
  <si>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</si>
  <si>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</si>
  <si>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</si>
  <si>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</si>
  <si>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</si>
  <si>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</si>
  <si>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</si>
  <si>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</si>
  <si>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</si>
  <si>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</si>
  <si>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</si>
  <si>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</si>
  <si>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</si>
  <si>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</si>
  <si>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</si>
  <si>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</si>
  <si>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</si>
  <si>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</si>
  <si>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</si>
  <si>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</si>
  <si>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</si>
  <si>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</si>
  <si>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</si>
  <si>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</si>
  <si>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</si>
  <si>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</si>
  <si>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</si>
  <si>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</si>
  <si>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</si>
  <si>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</si>
  <si>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</si>
  <si>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</si>
  <si>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</si>
  <si>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</si>
  <si>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</si>
  <si>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</si>
  <si>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</si>
  <si>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</si>
  <si>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</si>
  <si>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</si>
  <si>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</si>
  <si>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</si>
  <si>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</si>
  <si>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</si>
  <si>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</si>
  <si>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</si>
  <si>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</si>
  <si>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</si>
  <si>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</si>
  <si>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</si>
  <si>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</si>
  <si>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</si>
  <si>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</si>
  <si>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</si>
  <si>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</si>
  <si>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</si>
  <si>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</si>
  <si>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</si>
  <si>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</si>
  <si>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</si>
  <si>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</si>
  <si>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</si>
  <si>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</si>
  <si>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</si>
  <si>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</si>
  <si>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</si>
  <si>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</si>
  <si>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</si>
  <si>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</si>
  <si>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</si>
  <si>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</si>
  <si>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</si>
  <si>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</si>
  <si>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</si>
  <si>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</si>
  <si>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</si>
  <si>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</si>
  <si>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</si>
  <si>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</si>
  <si>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</si>
  <si>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</si>
  <si>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</si>
  <si>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</si>
  <si>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</si>
  <si>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</si>
  <si>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</si>
  <si>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</si>
  <si>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</si>
  <si>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</si>
  <si>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</si>
  <si>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</si>
  <si>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</si>
  <si>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</si>
  <si>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</si>
  <si>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</si>
  <si>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</si>
  <si>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</si>
  <si>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</si>
  <si>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</si>
  <si>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</si>
  <si>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</si>
  <si>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</si>
  <si>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</si>
  <si>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</si>
  <si>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</si>
  <si>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</si>
  <si>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</si>
  <si>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</si>
  <si>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</si>
  <si>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</si>
  <si>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</si>
  <si>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</si>
  <si>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</si>
  <si>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</si>
  <si>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</si>
  <si>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</si>
  <si>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</si>
  <si>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</si>
  <si>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</si>
  <si>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</si>
  <si>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</si>
  <si>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</si>
  <si>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</si>
  <si>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</si>
  <si>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</si>
  <si>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</si>
  <si>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</si>
  <si>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</si>
  <si>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</si>
  <si>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</si>
  <si>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</si>
  <si>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</si>
  <si>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</si>
  <si>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</si>
  <si>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</si>
  <si>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</si>
  <si>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</si>
  <si>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</si>
  <si>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</si>
  <si>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</si>
  <si>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</si>
  <si>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</si>
  <si>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</si>
  <si>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</si>
  <si>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</si>
  <si>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</si>
  <si>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</si>
  <si>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</si>
  <si>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</si>
  <si>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</si>
  <si>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</si>
  <si>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</si>
  <si>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</si>
  <si>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</si>
  <si>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</si>
  <si>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</si>
  <si>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</si>
  <si>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</si>
  <si>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</si>
  <si>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</si>
  <si>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</si>
  <si>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</si>
  <si>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</si>
  <si>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</si>
  <si>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</si>
  <si>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</si>
  <si>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</si>
  <si>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</si>
  <si>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</si>
  <si>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</si>
  <si>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</si>
  <si>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</si>
  <si>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</si>
  <si>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</si>
  <si>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</si>
  <si>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</si>
  <si>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</si>
  <si>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</si>
  <si>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</si>
  <si>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</si>
  <si>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</si>
  <si>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</si>
  <si>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</si>
  <si>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</si>
  <si>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</si>
  <si>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</si>
  <si>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</si>
  <si>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</si>
  <si>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</si>
  <si>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</si>
  <si>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</si>
  <si>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</si>
  <si>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</si>
  <si>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</si>
  <si>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</si>
  <si>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</si>
  <si>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</si>
  <si>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</si>
  <si>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</si>
  <si>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</si>
  <si>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</si>
  <si>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</si>
  <si>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</si>
  <si>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</si>
  <si>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</si>
  <si>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</si>
  <si>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</si>
  <si>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</si>
  <si>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</si>
  <si>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</si>
  <si>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</si>
  <si>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</si>
  <si>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</si>
  <si>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</si>
  <si>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</si>
  <si>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</si>
  <si>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</si>
  <si>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</si>
  <si>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</si>
  <si>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</si>
  <si>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</si>
  <si>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</si>
  <si>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</si>
  <si>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</si>
  <si>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</si>
  <si>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</si>
  <si>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</si>
  <si>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</si>
  <si>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</si>
  <si>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</si>
  <si>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</si>
  <si>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</si>
  <si>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</si>
  <si>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</si>
  <si>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</si>
  <si>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</si>
  <si>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</si>
  <si>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</si>
  <si>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</si>
  <si>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</si>
  <si>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</si>
  <si>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</si>
  <si>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</si>
  <si>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</si>
  <si>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</si>
  <si>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</si>
  <si>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</si>
  <si>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</si>
  <si>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</si>
  <si>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</si>
  <si>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</si>
  <si>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</si>
  <si>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</si>
  <si>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</si>
  <si>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</si>
  <si>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</si>
  <si>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</si>
  <si>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</si>
  <si>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</si>
  <si>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</si>
  <si>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</si>
  <si>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</si>
  <si>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</si>
  <si>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</si>
  <si>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</si>
  <si>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</si>
  <si>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</si>
  <si>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</si>
  <si>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</si>
  <si>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</si>
  <si>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</si>
  <si>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</si>
  <si>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</si>
  <si>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</si>
  <si>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</si>
  <si>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</si>
  <si>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</si>
  <si>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</si>
  <si>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</si>
  <si>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</si>
  <si>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</si>
  <si>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</si>
  <si>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</si>
  <si>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</si>
  <si>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</si>
  <si>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</si>
  <si>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</si>
  <si>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</si>
  <si>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</si>
  <si>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</si>
  <si>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</si>
  <si>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</si>
  <si>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</si>
  <si>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</si>
  <si>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</si>
  <si>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</si>
  <si>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</si>
  <si>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</si>
  <si>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</si>
  <si>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</si>
  <si>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</si>
  <si>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</si>
  <si>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</si>
  <si>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</si>
  <si>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</si>
  <si>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</si>
  <si>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</si>
  <si>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</si>
  <si>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</si>
  <si>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</si>
  <si>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</si>
  <si>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</si>
  <si>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</si>
  <si>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</si>
  <si>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</si>
  <si>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</si>
  <si>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</si>
  <si>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</si>
  <si>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</si>
  <si>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</si>
  <si>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</si>
  <si>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</si>
  <si>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</si>
  <si>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</si>
  <si>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</si>
  <si>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</si>
  <si>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</si>
  <si>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</si>
  <si>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</si>
  <si>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</si>
  <si>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</si>
  <si>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</si>
  <si>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</si>
  <si>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</si>
  <si>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</si>
  <si>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</si>
  <si>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</si>
  <si>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</si>
  <si>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</si>
  <si>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</si>
  <si>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</si>
  <si>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</si>
  <si>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</si>
  <si>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</si>
  <si>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</si>
  <si>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</si>
  <si>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</si>
  <si>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</si>
  <si>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</si>
  <si>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</si>
  <si>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</si>
  <si>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</si>
  <si>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</si>
  <si>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</si>
  <si>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</si>
  <si>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</si>
  <si>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</si>
  <si>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</si>
  <si>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</si>
  <si>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</si>
  <si>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</si>
  <si>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</si>
  <si>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</si>
  <si>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</si>
  <si>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</si>
  <si>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</si>
  <si>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</si>
  <si>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</si>
  <si>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</si>
  <si>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</si>
  <si>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</si>
  <si>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</si>
  <si>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</si>
  <si>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</si>
  <si>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</si>
  <si>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</si>
  <si>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</si>
  <si>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</si>
  <si>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</si>
  <si>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</si>
  <si>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</si>
  <si>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</si>
  <si>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</si>
  <si>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</si>
  <si>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</si>
  <si>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</si>
  <si>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</si>
  <si>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</si>
  <si>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</si>
  <si>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</si>
  <si>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</si>
  <si>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</si>
  <si>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</si>
  <si>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</si>
  <si>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</si>
  <si>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</si>
  <si>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</si>
  <si>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</si>
  <si>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</si>
  <si>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</si>
  <si>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</si>
  <si>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</si>
  <si>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</si>
  <si>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</si>
  <si>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</si>
  <si>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</si>
  <si>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</si>
  <si>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</si>
  <si>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</si>
  <si>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</si>
  <si>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</si>
  <si>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</si>
  <si>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</si>
  <si>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</si>
  <si>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</si>
  <si>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</si>
  <si>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</si>
  <si>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</si>
  <si>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</si>
  <si>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</si>
  <si>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</si>
  <si>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</si>
  <si>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</si>
  <si>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</si>
  <si>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</si>
  <si>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</si>
  <si>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</si>
  <si>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</si>
  <si>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</si>
  <si>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</si>
  <si>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</si>
  <si>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</si>
  <si>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</si>
  <si>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</si>
  <si>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</si>
  <si>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</si>
  <si>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</si>
  <si>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</si>
  <si>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</si>
  <si>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</si>
  <si>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</si>
  <si>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</si>
  <si>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</si>
  <si>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</si>
  <si>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</si>
  <si>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</si>
  <si>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</si>
  <si>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</si>
  <si>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</si>
  <si>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</si>
  <si>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</si>
  <si>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</si>
  <si>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</si>
  <si>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</si>
  <si>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</si>
  <si>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</si>
  <si>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</si>
  <si>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</si>
  <si>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</si>
  <si>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</si>
  <si>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</si>
  <si>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</si>
  <si>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</si>
  <si>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</si>
  <si>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</si>
  <si>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</si>
  <si>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</si>
  <si>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</si>
  <si>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</si>
  <si>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</si>
  <si>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</si>
  <si>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</si>
  <si>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</si>
  <si>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</si>
  <si>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</si>
  <si>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</si>
  <si>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</si>
  <si>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</si>
  <si>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</si>
  <si>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</si>
  <si>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</si>
  <si>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</si>
  <si>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</si>
  <si>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</si>
  <si>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</si>
  <si>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</si>
  <si>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</si>
  <si>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</si>
  <si>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</si>
  <si>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</si>
  <si>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</si>
  <si>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</si>
  <si>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</si>
  <si>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</si>
  <si>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</si>
  <si>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</si>
  <si>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</si>
  <si>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</si>
  <si>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</si>
  <si>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</si>
  <si>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</si>
  <si>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</si>
  <si>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</si>
  <si>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</si>
  <si>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</si>
  <si>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</si>
  <si>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</si>
  <si>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</si>
  <si>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</si>
  <si>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</si>
  <si>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</si>
  <si>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</si>
  <si>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</si>
  <si>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</si>
  <si>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</si>
  <si>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</si>
  <si>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</si>
  <si>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</si>
  <si>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</si>
  <si>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</si>
  <si>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</si>
  <si>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</si>
  <si>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</si>
  <si>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</si>
  <si>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</si>
  <si>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</si>
  <si>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</si>
  <si>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</si>
  <si>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</si>
  <si>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</si>
  <si>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</si>
  <si>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</si>
  <si>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</si>
  <si>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</si>
  <si>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</si>
  <si>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</si>
  <si>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</si>
  <si>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</si>
  <si>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</si>
  <si>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</si>
  <si>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</si>
  <si>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</si>
  <si>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</si>
  <si>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</si>
  <si>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</si>
  <si>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</si>
  <si>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</si>
  <si>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</si>
  <si>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</si>
  <si>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</si>
  <si>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</si>
  <si>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</si>
  <si>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</si>
  <si>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</si>
  <si>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</si>
  <si>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</si>
  <si>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</si>
  <si>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</si>
  <si>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</si>
  <si>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</si>
  <si>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</si>
  <si>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</si>
  <si>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</si>
  <si>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</si>
  <si>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</si>
  <si>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</si>
  <si>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</si>
  <si>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</si>
  <si>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</si>
  <si>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</si>
  <si>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</si>
  <si>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</si>
  <si>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</si>
  <si>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</si>
  <si>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</si>
  <si>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</si>
  <si>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</si>
  <si>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</si>
  <si>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</si>
  <si>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</si>
  <si>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</si>
  <si>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</si>
  <si>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</si>
  <si>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</si>
  <si>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</si>
  <si>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</si>
  <si>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</si>
  <si>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</si>
  <si>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</si>
  <si>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</si>
  <si>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</si>
  <si>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</si>
  <si>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</si>
  <si>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</si>
  <si>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</si>
  <si>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</si>
  <si>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</si>
  <si>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</si>
  <si>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</si>
  <si>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</si>
  <si>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</si>
  <si>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</si>
  <si>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</si>
  <si>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</si>
  <si>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</si>
  <si>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</si>
  <si>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</si>
  <si>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</si>
  <si>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</si>
  <si>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</si>
  <si>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</si>
  <si>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</si>
  <si>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</si>
  <si>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</si>
  <si>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</si>
  <si>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</si>
  <si>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</si>
  <si>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</si>
  <si>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</si>
  <si>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</si>
  <si>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</si>
  <si>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</si>
  <si>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</si>
  <si>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</si>
  <si>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</si>
  <si>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</si>
  <si>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</si>
  <si>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</si>
  <si>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</si>
  <si>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</si>
  <si>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</si>
  <si>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</si>
  <si>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</si>
  <si>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</si>
  <si>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</si>
  <si>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</si>
  <si>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</si>
  <si>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</si>
  <si>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</si>
  <si>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</si>
  <si>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</si>
  <si>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</si>
  <si>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</si>
  <si>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</si>
  <si>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</si>
  <si>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</si>
  <si>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</si>
  <si>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</si>
  <si>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</si>
  <si>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</si>
  <si>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</si>
  <si>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</si>
  <si>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</si>
  <si>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</si>
  <si>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</si>
  <si>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</si>
  <si>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</si>
  <si>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</si>
  <si>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</si>
  <si>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</si>
  <si>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</si>
  <si>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</si>
  <si>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</si>
  <si>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</si>
  <si>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</si>
  <si>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</si>
  <si>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</si>
  <si>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</si>
  <si>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</si>
  <si>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</si>
  <si>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</si>
  <si>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</si>
  <si>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</si>
  <si>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</si>
  <si>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</si>
  <si>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</si>
  <si>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</si>
  <si>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</si>
  <si>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</si>
  <si>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</si>
  <si>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</si>
  <si>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</si>
  <si>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</si>
  <si>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</si>
  <si>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</si>
  <si>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</si>
  <si>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</si>
  <si>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</si>
  <si>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</si>
  <si>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</si>
  <si>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</si>
  <si>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</si>
  <si>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</si>
  <si>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</si>
  <si>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</si>
  <si>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</si>
  <si>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</si>
  <si>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</si>
  <si>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</si>
  <si>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</si>
  <si>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</si>
  <si>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</si>
  <si>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</si>
  <si>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</si>
  <si>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</si>
  <si>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</si>
  <si>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</si>
  <si>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</si>
  <si>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</si>
  <si>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</si>
  <si>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</si>
  <si>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</si>
  <si>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</si>
  <si>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</si>
  <si>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</si>
  <si>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</si>
  <si>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</si>
  <si>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</si>
  <si>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</si>
  <si>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</si>
  <si>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</si>
  <si>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</si>
  <si>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</si>
  <si>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</si>
  <si>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</si>
  <si>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</si>
  <si>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</si>
  <si>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</si>
  <si>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</si>
  <si>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</si>
  <si>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</si>
  <si>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</si>
  <si>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</si>
  <si>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</si>
  <si>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</si>
  <si>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</si>
  <si>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</si>
  <si>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</si>
  <si>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</si>
  <si>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</si>
  <si>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</si>
  <si>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</si>
  <si>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</si>
  <si>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</si>
  <si>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</si>
  <si>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</si>
  <si>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</si>
  <si>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</si>
  <si>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</si>
  <si>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</si>
  <si>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</si>
  <si>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</si>
  <si>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</si>
  <si>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</si>
  <si>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</si>
  <si>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</si>
  <si>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</si>
  <si>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</si>
  <si>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</si>
  <si>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</si>
  <si>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</si>
  <si>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</si>
  <si>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</si>
  <si>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</si>
  <si>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</si>
  <si>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</si>
  <si>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</si>
  <si>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</si>
  <si>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</si>
  <si>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</si>
  <si>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</si>
  <si>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</si>
  <si>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</si>
  <si>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</si>
  <si>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</si>
  <si>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</si>
  <si>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</si>
  <si>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</si>
  <si>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</si>
  <si>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</si>
  <si>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</si>
  <si>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</si>
  <si>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</si>
  <si>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</si>
  <si>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</si>
  <si>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</si>
  <si>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</si>
  <si>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</si>
  <si>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</si>
  <si>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</si>
  <si>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</si>
  <si>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</si>
  <si>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</si>
  <si>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</si>
  <si>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</si>
  <si>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</si>
  <si>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</si>
  <si>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</si>
  <si>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</si>
  <si>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</si>
  <si>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</si>
  <si>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</si>
  <si>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</si>
  <si>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</si>
  <si>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</si>
  <si>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</si>
  <si>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</si>
  <si>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</si>
  <si>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</si>
  <si>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</si>
  <si>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</si>
  <si>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</si>
  <si>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</si>
  <si>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</si>
  <si>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</si>
  <si>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</si>
  <si>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</si>
  <si>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</si>
  <si>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</si>
  <si>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</si>
  <si>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</si>
  <si>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</si>
  <si>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</si>
  <si>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</si>
  <si>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</si>
  <si>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</si>
  <si>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</si>
  <si>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</si>
  <si>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</si>
  <si>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</si>
  <si>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</si>
  <si>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</si>
  <si>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</si>
  <si>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</si>
  <si>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</si>
  <si>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</si>
  <si>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</si>
  <si>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</si>
  <si>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</si>
  <si>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</si>
  <si>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</si>
  <si>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</si>
  <si>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</si>
  <si>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</si>
  <si>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</si>
  <si>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</si>
  <si>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</si>
  <si>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</si>
  <si>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</si>
  <si>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</si>
  <si>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</si>
  <si>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</si>
  <si>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</si>
  <si>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</si>
  <si>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</si>
  <si>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</si>
  <si>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</si>
  <si>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</si>
  <si>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</si>
  <si>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</si>
  <si>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</si>
  <si>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</si>
  <si>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</si>
  <si>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</si>
  <si>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</si>
  <si>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</si>
  <si>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</si>
  <si>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</si>
  <si>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</si>
  <si>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</si>
  <si>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</si>
  <si>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</si>
  <si>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</si>
  <si>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</si>
  <si>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</si>
  <si>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</si>
  <si>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</si>
  <si>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</si>
  <si>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</si>
  <si>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</si>
  <si>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</si>
  <si>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</si>
  <si>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</si>
  <si>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</si>
  <si>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</si>
  <si>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</si>
  <si>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</si>
  <si>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</si>
  <si>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</si>
  <si>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</si>
  <si>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</si>
  <si>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</si>
  <si>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</si>
  <si>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</si>
  <si>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</si>
  <si>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</si>
  <si>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</si>
  <si>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</si>
  <si>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</si>
  <si>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</si>
  <si>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</si>
  <si>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</si>
  <si>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</si>
  <si>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</si>
  <si>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</si>
  <si>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</si>
  <si>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</si>
  <si>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</si>
  <si>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</si>
  <si>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</si>
  <si>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</si>
  <si>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</si>
  <si>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</si>
  <si>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</si>
  <si>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</si>
  <si>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</si>
  <si>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</si>
  <si>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</si>
  <si>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</si>
  <si>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</si>
  <si>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</si>
  <si>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</si>
  <si>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</si>
  <si>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</si>
  <si>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</si>
  <si>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</si>
  <si>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</si>
  <si>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</si>
  <si>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</si>
  <si>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</si>
  <si>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</si>
  <si>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</si>
  <si>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</si>
  <si>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</si>
  <si>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</si>
  <si>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</si>
  <si>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</si>
  <si>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</si>
  <si>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</si>
  <si>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</si>
  <si>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</si>
  <si>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</si>
  <si>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</si>
  <si>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</si>
  <si>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</si>
  <si>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</si>
  <si>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</si>
  <si>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</si>
  <si>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</si>
  <si>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</si>
  <si>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</si>
  <si>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</si>
  <si>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</si>
  <si>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</si>
  <si>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</si>
  <si>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</si>
  <si>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</si>
  <si>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</si>
  <si>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</si>
  <si>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</si>
  <si>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</si>
  <si>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</si>
  <si>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</si>
  <si>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</si>
  <si>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</si>
  <si>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</si>
  <si>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</si>
  <si>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</si>
  <si>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</si>
  <si>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</si>
  <si>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</si>
  <si>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</si>
  <si>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</si>
  <si>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</si>
  <si>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</si>
  <si>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</si>
  <si>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</si>
  <si>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</si>
  <si>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</si>
  <si>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</si>
  <si>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</si>
  <si>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</si>
  <si>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</si>
  <si>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</si>
  <si>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</si>
  <si>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</si>
  <si>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</si>
  <si>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</si>
  <si>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</si>
  <si>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</si>
  <si>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</si>
  <si>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</si>
  <si>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</si>
  <si>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</si>
  <si>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</si>
  <si>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</si>
  <si>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</si>
  <si>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</si>
  <si>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</si>
  <si>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</si>
  <si>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</si>
  <si>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</si>
  <si>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</si>
  <si>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</si>
  <si>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</si>
  <si>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</si>
  <si>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</si>
  <si>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</si>
  <si>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</si>
  <si>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</si>
  <si>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</si>
  <si>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</si>
  <si>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</si>
  <si>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</si>
  <si>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</si>
  <si>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</si>
  <si>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</si>
  <si>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</si>
  <si>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</si>
  <si>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</si>
  <si>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</si>
  <si>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</si>
  <si>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</si>
  <si>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</si>
  <si>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</si>
  <si>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</si>
  <si>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</si>
  <si>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</si>
  <si>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</si>
  <si>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</si>
  <si>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</si>
  <si>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</si>
  <si>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</si>
  <si>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</si>
  <si>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</si>
  <si>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</si>
  <si>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</si>
  <si>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</si>
  <si>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</si>
  <si>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</si>
  <si>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</si>
  <si>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</si>
  <si>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</si>
  <si>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</si>
  <si>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</si>
  <si>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</si>
  <si>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</si>
  <si>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</si>
  <si>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</si>
  <si>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</si>
  <si>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</si>
  <si>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</si>
  <si>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</si>
  <si>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</si>
  <si>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</si>
  <si>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</si>
  <si>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</si>
  <si>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</si>
  <si>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</si>
  <si>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</si>
  <si>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</si>
  <si>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</si>
  <si>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</si>
  <si>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</si>
  <si>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</si>
  <si>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</si>
  <si>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</si>
  <si>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</si>
  <si>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</si>
  <si>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</si>
  <si>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</si>
  <si>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</si>
  <si>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</si>
  <si>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</si>
  <si>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</si>
  <si>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</si>
  <si>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</si>
  <si>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</si>
  <si>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</si>
  <si>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</si>
  <si>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</si>
  <si>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</si>
  <si>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</si>
  <si>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</si>
  <si>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</si>
  <si>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</si>
  <si>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</si>
  <si>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</si>
  <si>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</si>
  <si>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</si>
  <si>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</si>
  <si>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</si>
  <si>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</si>
  <si>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</si>
  <si>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</si>
  <si>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</si>
  <si>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</si>
  <si>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</si>
  <si>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</si>
  <si>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</si>
  <si>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</si>
  <si>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</si>
  <si>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</si>
  <si>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</si>
  <si>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</si>
  <si>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</si>
  <si>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</si>
  <si>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</si>
  <si>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</si>
  <si>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</si>
  <si>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</si>
  <si>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</si>
  <si>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</si>
  <si>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</si>
  <si>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</si>
  <si>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</si>
  <si>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</si>
  <si>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</si>
  <si>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</si>
  <si>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</si>
  <si>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</si>
  <si>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</si>
  <si>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</si>
  <si>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</si>
  <si>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</si>
  <si>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</si>
  <si>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</si>
  <si>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</si>
  <si>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</si>
  <si>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</si>
  <si>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</si>
  <si>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</si>
  <si>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</si>
  <si>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</si>
  <si>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</si>
  <si>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</si>
  <si>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</si>
  <si>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</si>
  <si>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</si>
  <si>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</si>
  <si>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</si>
  <si>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</si>
  <si>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</si>
  <si>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</si>
  <si>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</si>
  <si>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</si>
  <si>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</si>
  <si>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</si>
  <si>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</si>
  <si>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</si>
  <si>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</si>
  <si>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</si>
  <si>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</si>
  <si>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</si>
  <si>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</si>
  <si>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</si>
  <si>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</si>
  <si>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</si>
  <si>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</si>
  <si>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</si>
  <si>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</si>
  <si>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</si>
  <si>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</si>
  <si>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</si>
  <si>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</si>
  <si>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</si>
  <si>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</si>
  <si>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</si>
  <si>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</si>
  <si>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</si>
  <si>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</si>
  <si>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</si>
  <si>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</si>
  <si>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</si>
  <si>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</si>
  <si>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</si>
  <si>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</si>
  <si>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</si>
  <si>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</si>
  <si>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</si>
  <si>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</si>
  <si>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</si>
  <si>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</si>
  <si>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</si>
  <si>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</si>
  <si>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</si>
  <si>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</si>
  <si>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</si>
  <si>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</si>
  <si>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</si>
  <si>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</si>
  <si>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</si>
  <si>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</si>
  <si>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</si>
  <si>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</si>
  <si>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</si>
  <si>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</si>
  <si>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</si>
  <si>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</si>
  <si>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</si>
  <si>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</si>
  <si>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</si>
  <si>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</si>
  <si>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</si>
  <si>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</si>
  <si>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</si>
  <si>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</si>
  <si>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</si>
  <si>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</si>
  <si>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</si>
  <si>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</si>
  <si>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</si>
  <si>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</si>
  <si>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</si>
  <si>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</si>
  <si>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</si>
  <si>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</si>
  <si>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</si>
  <si>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</si>
  <si>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</si>
  <si>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</si>
  <si>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</si>
  <si>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</si>
  <si>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</si>
  <si>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</si>
  <si>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</si>
  <si>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</si>
  <si>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</si>
  <si>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</si>
  <si>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</si>
  <si>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</si>
  <si>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</si>
  <si>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</si>
  <si>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</si>
  <si>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</si>
  <si>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</si>
  <si>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</si>
  <si>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</si>
  <si>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</si>
  <si>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</si>
  <si>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</si>
  <si>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</si>
  <si>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</si>
  <si>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</si>
  <si>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</si>
  <si>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</si>
  <si>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</si>
  <si>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</si>
  <si>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</si>
  <si>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</si>
  <si>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</si>
  <si>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</si>
  <si>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</si>
  <si>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</si>
  <si>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</si>
  <si>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</si>
  <si>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</si>
  <si>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</si>
  <si>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</si>
  <si>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</si>
  <si>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</si>
  <si>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</si>
  <si>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</si>
  <si>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</si>
  <si>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</si>
  <si>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</si>
  <si>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</si>
  <si>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</si>
  <si>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</si>
  <si>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</si>
  <si>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</si>
  <si>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</si>
  <si>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</si>
  <si>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</si>
  <si>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</si>
  <si>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</si>
  <si>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</si>
  <si>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</si>
  <si>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</si>
  <si>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</si>
  <si>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</si>
  <si>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</si>
  <si>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</si>
  <si>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</si>
  <si>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</si>
  <si>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</si>
  <si>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</si>
  <si>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</si>
  <si>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</si>
  <si>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</si>
  <si>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</si>
  <si>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</si>
  <si>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</si>
  <si>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</si>
  <si>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</si>
  <si>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</si>
  <si>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</si>
  <si>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</si>
  <si>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</si>
  <si>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</si>
  <si>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</si>
  <si>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</si>
  <si>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</si>
  <si>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</si>
  <si>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</si>
  <si>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</si>
  <si>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</si>
  <si>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</si>
  <si>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</si>
  <si>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</si>
  <si>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</si>
  <si>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</si>
  <si>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</si>
  <si>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</si>
  <si>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</si>
  <si>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</si>
  <si>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</si>
  <si>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</si>
  <si>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</si>
  <si>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</si>
  <si>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</si>
  <si>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</si>
  <si>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</si>
  <si>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</si>
  <si>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</si>
  <si>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</si>
  <si>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</si>
  <si>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</si>
  <si>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</si>
  <si>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</si>
  <si>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</si>
  <si>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</si>
  <si>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</si>
  <si>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</si>
  <si>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</si>
  <si>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</si>
  <si>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</si>
  <si>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</si>
  <si>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</si>
  <si>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</si>
  <si>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</si>
  <si>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</si>
  <si>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</si>
  <si>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</si>
  <si>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</si>
  <si>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</si>
  <si>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</si>
  <si>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</si>
  <si>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</si>
  <si>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</si>
  <si>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</si>
  <si>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</si>
  <si>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</si>
  <si>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</si>
  <si>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</si>
  <si>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</si>
  <si>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</si>
  <si>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</si>
  <si>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</si>
  <si>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</si>
  <si>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</si>
  <si>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</si>
  <si>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</si>
  <si>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</si>
  <si>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</si>
  <si>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</si>
  <si>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</si>
  <si>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</si>
  <si>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</si>
  <si>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</si>
  <si>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</si>
  <si>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</si>
  <si>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</si>
  <si>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</si>
  <si>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</si>
  <si>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</si>
  <si>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</si>
  <si>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</si>
  <si>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</si>
  <si>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</si>
  <si>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</si>
  <si>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</si>
  <si>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</si>
  <si>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</si>
  <si>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</si>
  <si>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</si>
  <si>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</si>
  <si>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</si>
  <si>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</si>
  <si>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</si>
  <si>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</si>
  <si>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</si>
  <si>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</si>
  <si>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</si>
  <si>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</si>
  <si>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</si>
  <si>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</si>
  <si>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</si>
  <si>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</si>
  <si>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</si>
  <si>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</si>
  <si>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</si>
  <si>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</si>
  <si>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</si>
  <si>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</si>
  <si>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</si>
  <si>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</si>
  <si>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</si>
  <si>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</si>
  <si>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</si>
  <si>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</si>
  <si>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</si>
  <si>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</si>
  <si>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</si>
  <si>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</si>
  <si>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</si>
  <si>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</si>
  <si>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</si>
  <si>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</si>
  <si>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</si>
  <si>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</si>
  <si>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</si>
  <si>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</si>
  <si>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</si>
  <si>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</si>
  <si>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</si>
  <si>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</si>
  <si>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</si>
  <si>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</si>
  <si>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</si>
  <si>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</si>
  <si>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</si>
  <si>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</si>
  <si>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</si>
  <si>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</si>
  <si>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</si>
  <si>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</si>
  <si>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</si>
  <si>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</si>
  <si>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</si>
  <si>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</si>
  <si>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</si>
  <si>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</si>
  <si>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</si>
  <si>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</si>
  <si>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</si>
  <si>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</si>
  <si>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</si>
  <si>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</si>
  <si>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</si>
  <si>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</si>
  <si>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</si>
  <si>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</si>
  <si>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</si>
  <si>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</si>
  <si>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</si>
  <si>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</si>
  <si>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</si>
  <si>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</si>
  <si>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</si>
  <si>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</si>
  <si>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</si>
  <si>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</si>
  <si>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</si>
  <si>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</si>
  <si>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</si>
  <si>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</si>
  <si>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</si>
  <si>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</si>
  <si>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</si>
  <si>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</si>
  <si>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</si>
  <si>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</si>
  <si>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</si>
  <si>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</si>
  <si>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</si>
  <si>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</si>
  <si>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</si>
  <si>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</si>
  <si>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</si>
  <si>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</si>
  <si>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</si>
  <si>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</si>
  <si>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</si>
  <si>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</si>
  <si>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</si>
  <si>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</si>
  <si>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</si>
  <si>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</si>
  <si>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</si>
  <si>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</si>
  <si>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</si>
  <si>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</si>
  <si>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</si>
  <si>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</si>
  <si>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</si>
  <si>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</si>
  <si>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</si>
  <si>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</si>
  <si>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</si>
  <si>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</si>
  <si>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</si>
  <si>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</si>
  <si>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</si>
  <si>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</si>
  <si>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</si>
  <si>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</si>
  <si>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</si>
  <si>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</si>
  <si>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</si>
  <si>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</si>
  <si>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</si>
  <si>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</si>
  <si>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</si>
  <si>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</si>
  <si>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</si>
  <si>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</si>
  <si>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</si>
  <si>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</si>
  <si>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</si>
  <si>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</si>
  <si>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</si>
  <si>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</si>
  <si>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</si>
  <si>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</si>
  <si>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</si>
  <si>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</si>
  <si>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</si>
  <si>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</si>
  <si>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</si>
  <si>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</si>
  <si>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</si>
  <si>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</si>
  <si>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</si>
  <si>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</si>
  <si>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</si>
  <si>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</si>
  <si>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</si>
  <si>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</si>
  <si>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</si>
  <si>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</si>
  <si>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</si>
  <si>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</si>
  <si>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</si>
  <si>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</si>
  <si>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</si>
  <si>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</si>
  <si>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</si>
  <si>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</si>
  <si>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</si>
  <si>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</si>
  <si>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</si>
  <si>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</si>
  <si>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</si>
  <si>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</si>
  <si>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</si>
  <si>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</si>
  <si>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</si>
  <si>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</si>
  <si>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</si>
  <si>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</si>
  <si>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</si>
  <si>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</si>
  <si>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</si>
  <si>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</si>
  <si>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</si>
  <si>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</si>
  <si>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</si>
  <si>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</si>
  <si>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</si>
  <si>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</si>
  <si>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</si>
  <si>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</si>
  <si>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</si>
  <si>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</si>
  <si>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</si>
  <si>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</si>
  <si>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</si>
  <si>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</si>
  <si>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</si>
  <si>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</si>
  <si>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</si>
  <si>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</si>
  <si>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</si>
  <si>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</si>
  <si>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</si>
  <si>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</si>
  <si>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</si>
  <si>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</si>
  <si>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</si>
  <si>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</si>
  <si>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</si>
  <si>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</si>
  <si>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</si>
  <si>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</si>
  <si>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</si>
  <si>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</si>
  <si>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</si>
  <si>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</si>
  <si>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</si>
  <si>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</si>
  <si>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</si>
  <si>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</si>
  <si>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</si>
  <si>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</si>
  <si>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</si>
  <si>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</si>
  <si>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</si>
  <si>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</si>
  <si>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</si>
  <si>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</si>
  <si>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</si>
  <si>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</si>
  <si>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</si>
  <si>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</si>
  <si>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</si>
  <si>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</si>
  <si>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</si>
  <si>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</si>
  <si>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</si>
  <si>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</si>
  <si>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</si>
  <si>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</si>
  <si>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</si>
  <si>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</si>
  <si>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</si>
  <si>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</si>
  <si>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</si>
  <si>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</si>
  <si>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</si>
  <si>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</si>
  <si>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</si>
  <si>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</si>
  <si>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</si>
  <si>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</si>
  <si>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</si>
  <si>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</si>
  <si>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</si>
  <si>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</si>
  <si>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</si>
  <si>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</si>
  <si>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</si>
  <si>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</si>
  <si>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</si>
  <si>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</si>
  <si>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</si>
  <si>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</si>
  <si>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</si>
  <si>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</si>
  <si>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</si>
  <si>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</si>
  <si>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</si>
  <si>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</si>
  <si>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</si>
  <si>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</si>
  <si>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</si>
  <si>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</si>
  <si>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</si>
  <si>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</si>
  <si>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</si>
  <si>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</si>
  <si>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</si>
  <si>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</si>
  <si>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</si>
  <si>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</si>
  <si>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</si>
  <si>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</si>
  <si>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</si>
  <si>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</si>
  <si>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</si>
  <si>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</si>
  <si>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</si>
  <si>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</si>
  <si>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</si>
  <si>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</si>
  <si>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</si>
  <si>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</si>
  <si>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</si>
  <si>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</si>
  <si>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</si>
  <si>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</si>
  <si>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</si>
  <si>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</si>
  <si>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</si>
  <si>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</si>
  <si>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</si>
  <si>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</si>
  <si>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</si>
  <si>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</si>
  <si>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</si>
  <si>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</si>
  <si>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</si>
  <si>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</si>
  <si>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</si>
  <si>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</si>
  <si>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</si>
  <si>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</si>
  <si>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</si>
  <si>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</si>
  <si>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</si>
  <si>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</si>
  <si>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</si>
  <si>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</si>
  <si>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</si>
  <si>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</si>
  <si>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</si>
  <si>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</si>
  <si>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</si>
  <si>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</si>
  <si>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</si>
  <si>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</si>
  <si>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</si>
  <si>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</si>
  <si>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</si>
  <si>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</si>
  <si>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</si>
  <si>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</si>
  <si>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</si>
  <si>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</si>
  <si>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</si>
  <si>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</si>
  <si>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</si>
  <si>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</si>
  <si>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</si>
  <si>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</si>
  <si>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</si>
  <si>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</si>
  <si>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</si>
  <si>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</si>
  <si>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</si>
  <si>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</si>
  <si>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</si>
  <si>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</si>
  <si>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</si>
  <si>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</si>
  <si>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</si>
  <si>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</si>
  <si>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</si>
  <si>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</si>
  <si>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</si>
  <si>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</si>
  <si>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</si>
  <si>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</si>
  <si>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</si>
  <si>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</si>
  <si>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</si>
  <si>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</si>
  <si>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</si>
  <si>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</si>
  <si>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</si>
  <si>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</si>
  <si>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</si>
  <si>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</si>
  <si>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</si>
  <si>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</si>
  <si>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</si>
  <si>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</si>
  <si>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</si>
  <si>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</si>
  <si>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</si>
  <si>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</si>
  <si>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</si>
  <si>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</si>
  <si>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</si>
  <si>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</si>
  <si>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</si>
  <si>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</si>
  <si>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</si>
  <si>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</si>
  <si>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</si>
  <si>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</si>
  <si>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</si>
  <si>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</si>
  <si>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</si>
  <si>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</si>
  <si>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</si>
  <si>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</si>
  <si>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</si>
  <si>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</si>
  <si>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</si>
  <si>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</si>
  <si>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</si>
  <si>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</si>
  <si>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</si>
  <si>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</si>
  <si>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</si>
  <si>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</si>
  <si>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</si>
  <si>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</si>
  <si>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</si>
  <si>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</si>
  <si>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</si>
  <si>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</si>
  <si>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</si>
  <si>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</si>
  <si>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</si>
  <si>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</si>
  <si>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</si>
  <si>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</si>
  <si>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</si>
  <si>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</si>
  <si>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</si>
  <si>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</si>
  <si>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</si>
  <si>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</si>
  <si>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</si>
  <si>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</si>
  <si>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</si>
  <si>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</si>
  <si>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</si>
  <si>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</si>
  <si>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</si>
  <si>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</si>
  <si>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</si>
  <si>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</si>
  <si>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</si>
  <si>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</si>
  <si>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</si>
  <si>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</si>
  <si>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</si>
  <si>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</si>
  <si>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</si>
  <si>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</si>
  <si>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</si>
  <si>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</si>
  <si>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</si>
  <si>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</si>
  <si>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</si>
  <si>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</si>
  <si>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</si>
  <si>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</si>
  <si>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</si>
  <si>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</si>
  <si>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</si>
  <si>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</si>
  <si>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</si>
  <si>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</si>
  <si>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</si>
  <si>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</si>
  <si>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</si>
  <si>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</si>
  <si>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</si>
  <si>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</si>
  <si>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</si>
  <si>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</si>
  <si>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</si>
  <si>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</si>
  <si>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</si>
  <si>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</si>
  <si>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</si>
  <si>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</si>
  <si>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</si>
  <si>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</si>
  <si>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</si>
  <si>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</si>
  <si>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</si>
  <si>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</si>
  <si>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</si>
  <si>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</si>
  <si>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</si>
  <si>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</si>
  <si>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</si>
  <si>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</si>
  <si>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</si>
  <si>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</si>
  <si>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</si>
  <si>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</si>
  <si>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</si>
  <si>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</si>
  <si>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</si>
  <si>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</si>
  <si>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</si>
  <si>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</si>
  <si>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</si>
  <si>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</si>
  <si>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</si>
  <si>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</si>
  <si>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</si>
  <si>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</si>
  <si>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</si>
  <si>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</si>
  <si>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</si>
  <si>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</si>
  <si>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</si>
  <si>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</si>
  <si>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</si>
  <si>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</si>
  <si>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</si>
  <si>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</si>
  <si>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</si>
  <si>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</si>
  <si>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</si>
  <si>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</si>
  <si>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</si>
  <si>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</si>
  <si>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</si>
  <si>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</si>
  <si>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</si>
  <si>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</si>
  <si>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</si>
  <si>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</si>
  <si>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</si>
  <si>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</si>
  <si>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</si>
  <si>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</si>
  <si>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</si>
  <si>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</si>
  <si>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</si>
  <si>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</si>
  <si>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</si>
  <si>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</si>
  <si>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</si>
  <si>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</si>
  <si>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</si>
  <si>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</si>
  <si>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</si>
  <si>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</si>
  <si>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</si>
  <si>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</si>
  <si>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</si>
  <si>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</si>
  <si>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</si>
  <si>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</si>
  <si>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</si>
  <si>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</si>
  <si>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</si>
  <si>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</si>
  <si>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</si>
  <si>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</si>
  <si>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</si>
  <si>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</si>
  <si>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</si>
  <si>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</si>
  <si>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</si>
  <si>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</si>
  <si>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</si>
  <si>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</si>
  <si>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</si>
  <si>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</si>
  <si>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</si>
  <si>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</si>
  <si>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</si>
  <si>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</si>
  <si>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</si>
  <si>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</si>
  <si>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</si>
  <si>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</si>
  <si>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</si>
  <si>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</si>
  <si>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</si>
  <si>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</si>
  <si>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</si>
  <si>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</si>
  <si>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</si>
  <si>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</si>
  <si>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</si>
  <si>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</si>
  <si>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</si>
  <si>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</si>
  <si>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</si>
  <si>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</si>
  <si>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</si>
  <si>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</si>
  <si>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</si>
  <si>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</si>
  <si>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</si>
  <si>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</si>
  <si>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</si>
  <si>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</si>
  <si>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</si>
  <si>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</si>
  <si>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</si>
  <si>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</si>
  <si>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</si>
  <si>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</si>
  <si>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</si>
  <si>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</si>
  <si>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</si>
  <si>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</si>
  <si>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</si>
  <si>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</si>
  <si>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</si>
  <si>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</si>
  <si>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</si>
  <si>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</si>
  <si>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</si>
  <si>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</si>
  <si>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</si>
  <si>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</si>
  <si>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</si>
  <si>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</si>
  <si>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</si>
  <si>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</si>
  <si>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</si>
  <si>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</si>
  <si>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</si>
  <si>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</si>
  <si>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</si>
  <si>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</si>
  <si>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</si>
  <si>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</si>
  <si>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</si>
  <si>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</si>
  <si>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</si>
  <si>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</si>
  <si>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</si>
  <si>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</si>
  <si>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</si>
  <si>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</si>
  <si>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</si>
  <si>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</si>
  <si>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</si>
  <si>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</si>
  <si>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</si>
  <si>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</si>
  <si>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</si>
  <si>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</si>
  <si>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</si>
  <si>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</si>
  <si>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</si>
  <si>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</si>
  <si>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</si>
  <si>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</si>
  <si>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</si>
  <si>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</si>
  <si>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</si>
  <si>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</si>
  <si>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</si>
  <si>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</si>
  <si>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</si>
  <si>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</si>
  <si>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</si>
  <si>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</si>
  <si>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</si>
  <si>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</si>
  <si>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</si>
  <si>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</si>
  <si>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</si>
  <si>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</si>
  <si>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</si>
  <si>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</si>
  <si>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</si>
  <si>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</si>
  <si>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</si>
  <si>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</si>
  <si>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</si>
  <si>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</si>
  <si>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</si>
  <si>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</si>
  <si>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</si>
  <si>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</si>
  <si>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</si>
  <si>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</si>
  <si>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</si>
  <si>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</si>
  <si>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</si>
  <si>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</si>
  <si>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</si>
  <si>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</si>
  <si>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</si>
  <si>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</si>
  <si>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</si>
  <si>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</si>
  <si>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</si>
  <si>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</si>
  <si>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</si>
  <si>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</si>
  <si>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</si>
  <si>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</si>
  <si>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</si>
  <si>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</si>
  <si>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</si>
  <si>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</si>
  <si>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</si>
  <si>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</si>
  <si>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</si>
  <si>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</si>
  <si>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</si>
  <si>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</si>
  <si>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</si>
  <si>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</si>
  <si>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</si>
  <si>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</si>
  <si>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</si>
  <si>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</si>
  <si>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</si>
  <si>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</si>
  <si>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</si>
  <si>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</si>
  <si>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</si>
  <si>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</si>
  <si>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</si>
  <si>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</si>
  <si>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</si>
  <si>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</si>
  <si>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</si>
  <si>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</si>
  <si>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</si>
  <si>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</si>
  <si>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</si>
  <si>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</si>
  <si>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</si>
  <si>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</si>
  <si>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</si>
  <si>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</si>
  <si>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</si>
  <si>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</si>
  <si>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</si>
  <si>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</si>
  <si>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</si>
  <si>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</si>
  <si>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</si>
  <si>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</si>
  <si>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</si>
  <si>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</si>
  <si>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</si>
  <si>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</si>
  <si>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</si>
  <si>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</si>
  <si>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</si>
  <si>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</si>
  <si>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</si>
  <si>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</si>
  <si>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</si>
  <si>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</si>
  <si>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</si>
  <si>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</si>
  <si>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</si>
  <si>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</si>
  <si>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</si>
  <si>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</si>
  <si>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</si>
  <si>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</si>
  <si>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</si>
  <si>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</si>
  <si>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</si>
  <si>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</si>
  <si>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</si>
  <si>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</si>
  <si>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</si>
  <si>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</si>
  <si>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</si>
  <si>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</si>
  <si>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</si>
  <si>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</si>
  <si>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</si>
  <si>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</si>
  <si>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</si>
  <si>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</si>
  <si>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</si>
  <si>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</si>
  <si>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</si>
  <si>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</si>
  <si>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</si>
  <si>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</si>
  <si>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</si>
  <si>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</si>
  <si>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</si>
  <si>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</si>
  <si>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</si>
  <si>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</si>
  <si>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</si>
  <si>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</si>
  <si>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</si>
  <si>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</si>
  <si>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</si>
  <si>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</si>
  <si>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</si>
  <si>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</si>
  <si>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</si>
  <si>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</si>
  <si>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</si>
  <si>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</si>
  <si>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</si>
  <si>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</si>
  <si>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</si>
  <si>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</si>
  <si>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</si>
  <si>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</si>
  <si>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</si>
  <si>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</si>
  <si>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</si>
  <si>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</si>
  <si>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</si>
  <si>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</si>
  <si>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</si>
  <si>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</si>
  <si>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</si>
  <si>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</si>
  <si>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</si>
  <si>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</si>
  <si>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</si>
  <si>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</si>
  <si>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</si>
  <si>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</si>
  <si>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</si>
  <si>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</si>
  <si>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</si>
  <si>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</si>
  <si>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</si>
  <si>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</si>
  <si>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</si>
  <si>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</si>
  <si>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</si>
  <si>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</si>
  <si>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</si>
  <si>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</si>
  <si>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</si>
  <si>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</si>
  <si>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</si>
  <si>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</si>
  <si>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</si>
  <si>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</si>
  <si>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</si>
  <si>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</si>
  <si>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</si>
  <si>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</si>
  <si>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</si>
  <si>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</si>
  <si>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</si>
  <si>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</si>
  <si>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</si>
  <si>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</si>
  <si>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</si>
  <si>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</si>
  <si>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</si>
  <si>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</si>
  <si>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</si>
  <si>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</si>
  <si>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</si>
  <si>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</si>
  <si>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</si>
  <si>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</si>
  <si>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</si>
  <si>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</si>
  <si>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</si>
  <si>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</si>
  <si>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</si>
  <si>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</si>
  <si>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</si>
  <si>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</si>
  <si>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</si>
  <si>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</si>
  <si>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</si>
  <si>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</si>
  <si>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</si>
  <si>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</si>
  <si>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</si>
  <si>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</si>
  <si>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</si>
  <si>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</si>
  <si>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</si>
  <si>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</si>
  <si>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</si>
  <si>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</si>
  <si>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</si>
  <si>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</si>
  <si>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</si>
  <si>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</si>
  <si>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</si>
  <si>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</si>
  <si>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</si>
  <si>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</si>
  <si>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</si>
  <si>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</si>
  <si>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</si>
  <si>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</si>
  <si>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</si>
  <si>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</si>
  <si>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</si>
  <si>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</si>
  <si>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</si>
  <si>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</si>
  <si>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</si>
  <si>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</si>
  <si>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</si>
  <si>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</si>
  <si>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</si>
  <si>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</si>
  <si>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</si>
  <si>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</si>
  <si>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</si>
  <si>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</si>
  <si>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</si>
  <si>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</si>
  <si>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</si>
  <si>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</si>
  <si>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</si>
  <si>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</si>
  <si>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</si>
  <si>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</si>
  <si>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</si>
  <si>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</si>
  <si>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</si>
  <si>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</si>
  <si>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</si>
  <si>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</si>
  <si>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</si>
  <si>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</si>
  <si>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</si>
  <si>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</si>
  <si>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</si>
  <si>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</si>
  <si>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</si>
  <si>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</si>
  <si>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</si>
  <si>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</si>
  <si>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</si>
  <si>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</si>
  <si>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</si>
  <si>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</si>
  <si>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</si>
  <si>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</si>
  <si>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</si>
  <si>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</si>
  <si>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</si>
  <si>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</si>
  <si>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</si>
  <si>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</si>
  <si>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</si>
  <si>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</si>
  <si>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</si>
  <si>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</si>
  <si>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</si>
  <si>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</si>
  <si>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</si>
  <si>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</si>
  <si>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</si>
  <si>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</si>
  <si>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</si>
  <si>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</si>
  <si>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</si>
  <si>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</si>
  <si>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</si>
  <si>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</si>
  <si>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</si>
  <si>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</si>
  <si>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</si>
  <si>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</si>
  <si>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</si>
  <si>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</si>
  <si>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</si>
  <si>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</si>
  <si>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</si>
  <si>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</si>
  <si>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</si>
  <si>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</si>
  <si>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</si>
  <si>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</si>
  <si>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</si>
  <si>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</si>
  <si>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</si>
  <si>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</si>
  <si>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</si>
  <si>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</si>
  <si>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</si>
  <si>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</si>
  <si>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</si>
  <si>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</si>
  <si>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</si>
  <si>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</si>
  <si>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</si>
  <si>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</si>
  <si>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</si>
  <si>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</si>
  <si>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</si>
  <si>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</si>
  <si>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</si>
  <si>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</si>
  <si>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</si>
  <si>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</si>
  <si>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</si>
  <si>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</si>
  <si>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</si>
  <si>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</si>
  <si>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</si>
  <si>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</si>
  <si>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</si>
  <si>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</si>
  <si>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</si>
  <si>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</si>
  <si>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</si>
  <si>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</si>
  <si>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</si>
  <si>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</si>
  <si>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</si>
  <si>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</si>
  <si>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</si>
  <si>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</si>
  <si>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</si>
  <si>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</si>
  <si>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</si>
  <si>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</si>
  <si>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</si>
  <si>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</si>
  <si>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</si>
  <si>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</si>
  <si>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</si>
  <si>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</si>
  <si>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</si>
  <si>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</si>
  <si>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</si>
  <si>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</si>
  <si>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</si>
  <si>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</si>
  <si>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</si>
  <si>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</si>
  <si>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</si>
  <si>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</si>
  <si>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</si>
  <si>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</si>
  <si>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</si>
  <si>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</si>
  <si>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</si>
  <si>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</si>
  <si>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</si>
  <si>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</si>
  <si>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</si>
  <si>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</si>
  <si>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</si>
  <si>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</si>
  <si>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</si>
  <si>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</si>
  <si>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</si>
  <si>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</si>
  <si>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</si>
  <si>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</si>
  <si>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</si>
  <si>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</si>
  <si>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</si>
  <si>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</si>
  <si>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</si>
  <si>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</si>
  <si>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</si>
  <si>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</si>
  <si>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</si>
  <si>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</si>
  <si>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</si>
  <si>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</si>
  <si>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</si>
  <si>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</si>
  <si>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</si>
  <si>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</si>
  <si>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</si>
  <si>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</si>
  <si>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</si>
  <si>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</si>
  <si>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</si>
  <si>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</si>
  <si>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</si>
  <si>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</si>
  <si>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</si>
  <si>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</si>
  <si>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</si>
  <si>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</si>
  <si>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</si>
  <si>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</si>
  <si>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</si>
  <si>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</si>
  <si>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</si>
  <si>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</si>
  <si>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</si>
  <si>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</si>
  <si>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</si>
  <si>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</si>
  <si>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</si>
  <si>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</si>
  <si>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</si>
  <si>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</si>
  <si>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</si>
  <si>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</si>
  <si>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</si>
  <si>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</si>
  <si>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</si>
  <si>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</si>
  <si>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</si>
  <si>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</si>
  <si>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</si>
  <si>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</si>
  <si>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</si>
  <si>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</si>
  <si>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</si>
  <si>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</si>
  <si>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</si>
  <si>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</si>
  <si>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</si>
  <si>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</si>
  <si>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</si>
  <si>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</si>
  <si>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</si>
  <si>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</si>
  <si>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</si>
  <si>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</si>
  <si>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</si>
  <si>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</si>
  <si>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</si>
  <si>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</si>
  <si>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</si>
  <si>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</si>
  <si>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</si>
  <si>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</si>
  <si>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</si>
  <si>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</si>
  <si>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</si>
  <si>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</si>
  <si>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</si>
  <si>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</si>
  <si>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</si>
  <si>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</si>
  <si>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</si>
  <si>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</si>
  <si>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</si>
  <si>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</si>
  <si>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</si>
  <si>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</si>
  <si>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</si>
  <si>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</si>
  <si>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</si>
  <si>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</si>
  <si>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</si>
  <si>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</si>
  <si>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</si>
  <si>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</si>
  <si>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</si>
  <si>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</si>
  <si>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</si>
  <si>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</si>
  <si>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</si>
  <si>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</si>
  <si>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</si>
  <si>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</si>
  <si>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</si>
  <si>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</si>
  <si>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</si>
  <si>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</si>
  <si>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</si>
  <si>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</si>
  <si>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</si>
  <si>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</si>
  <si>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</si>
  <si>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</si>
  <si>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</si>
  <si>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</si>
  <si>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</si>
  <si>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</si>
  <si>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</si>
  <si>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</si>
  <si>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</si>
  <si>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</si>
  <si>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</si>
  <si>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</si>
  <si>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</si>
  <si>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</si>
  <si>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</si>
  <si>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</si>
  <si>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</si>
  <si>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</si>
  <si>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</si>
  <si>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</si>
  <si>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</si>
  <si>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</si>
  <si>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</si>
  <si>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</si>
  <si>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</si>
  <si>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</si>
  <si>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</si>
  <si>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</si>
  <si>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</si>
  <si>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</si>
  <si>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</si>
  <si>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</si>
  <si>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</si>
  <si>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</si>
  <si>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</si>
  <si>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</si>
  <si>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</si>
  <si>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</si>
  <si>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</si>
  <si>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</si>
  <si>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</si>
  <si>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</si>
  <si>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</si>
  <si>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</si>
  <si>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</si>
  <si>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</si>
  <si>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</si>
  <si>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</si>
  <si>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</si>
  <si>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</si>
  <si>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</si>
  <si>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</si>
  <si>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</si>
  <si>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</si>
  <si>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</si>
  <si>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</si>
  <si>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</si>
  <si>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</si>
  <si>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</si>
  <si>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</si>
  <si>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</si>
  <si>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</si>
  <si>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</si>
  <si>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</si>
  <si>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</si>
  <si>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</si>
  <si>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</si>
  <si>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</si>
  <si>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</si>
  <si>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</si>
  <si>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</si>
  <si>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</si>
  <si>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</si>
  <si>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</si>
  <si>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</si>
  <si>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</si>
  <si>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</si>
  <si>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</si>
  <si>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</si>
  <si>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</si>
  <si>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</si>
  <si>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</si>
  <si>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</si>
  <si>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</si>
  <si>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</si>
  <si>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</si>
  <si>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</si>
  <si>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</si>
  <si>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</si>
  <si>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</si>
  <si>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</si>
  <si>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</si>
  <si>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</si>
  <si>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</si>
  <si>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</si>
  <si>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</si>
  <si>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</si>
  <si>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</si>
  <si>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</si>
  <si>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</si>
  <si>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</si>
  <si>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</si>
  <si>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</si>
  <si>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</si>
  <si>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</si>
  <si>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</si>
  <si>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</si>
  <si>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</si>
  <si>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</si>
  <si>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</si>
  <si>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</si>
  <si>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</si>
  <si>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</si>
  <si>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</si>
  <si>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</si>
  <si>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</si>
  <si>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</si>
  <si>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</si>
  <si>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</si>
  <si>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</si>
  <si>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</si>
  <si>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</si>
  <si>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</si>
  <si>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</si>
  <si>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</si>
  <si>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</si>
  <si>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</si>
  <si>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</si>
  <si>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</si>
  <si>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</si>
  <si>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</si>
  <si>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</si>
  <si>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</si>
  <si>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</si>
  <si>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</si>
  <si>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</si>
  <si>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</si>
  <si>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</si>
  <si>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</si>
  <si>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</si>
  <si>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</si>
  <si>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</si>
  <si>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</si>
  <si>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</si>
  <si>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</si>
  <si>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</si>
  <si>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</si>
  <si>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</si>
  <si>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</si>
  <si>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</si>
  <si>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</si>
  <si>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</si>
  <si>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</si>
  <si>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</si>
  <si>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</si>
  <si>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</si>
  <si>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</si>
  <si>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</si>
  <si>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</si>
  <si>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</si>
  <si>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</si>
  <si>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</si>
  <si>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</si>
  <si>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</si>
  <si>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</si>
  <si>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</si>
  <si>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</si>
  <si>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</si>
  <si>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</si>
  <si>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</si>
  <si>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</si>
  <si>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</si>
  <si>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</si>
  <si>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</si>
  <si>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</si>
  <si>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</si>
  <si>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</si>
  <si>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</si>
  <si>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</si>
  <si>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</si>
  <si>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</si>
  <si>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</si>
  <si>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</si>
  <si>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</si>
  <si>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</si>
  <si>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</si>
  <si>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</si>
  <si>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</si>
  <si>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</si>
  <si>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</si>
  <si>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</si>
  <si>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</si>
  <si>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</si>
  <si>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</si>
  <si>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</si>
  <si>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</si>
  <si>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</si>
  <si>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</si>
  <si>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</si>
  <si>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</si>
  <si>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</si>
  <si>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</si>
  <si>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</si>
  <si>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</si>
  <si>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</si>
  <si>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</si>
  <si>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</si>
  <si>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</si>
  <si>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</si>
  <si>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</si>
  <si>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</si>
  <si>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</si>
  <si>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</si>
  <si>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</si>
  <si>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</si>
  <si>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</si>
  <si>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</si>
  <si>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</si>
  <si>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</si>
  <si>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</si>
  <si>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</si>
  <si>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</si>
  <si>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</si>
  <si>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</si>
  <si>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</si>
  <si>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</si>
  <si>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</si>
  <si>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</si>
  <si>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</si>
  <si>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</si>
  <si>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</si>
  <si>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</si>
  <si>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</si>
  <si>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</si>
  <si>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</si>
  <si>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</si>
  <si>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</si>
  <si>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</si>
  <si>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</si>
  <si>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</si>
  <si>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</si>
  <si>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</si>
  <si>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</si>
  <si>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</si>
  <si>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</si>
  <si>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</si>
  <si>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</si>
  <si>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</si>
  <si>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</si>
  <si>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</si>
  <si>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</si>
  <si>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</si>
  <si>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</si>
  <si>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</si>
  <si>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</si>
  <si>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</si>
  <si>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</si>
  <si>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</si>
  <si>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</si>
  <si>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</si>
  <si>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</si>
  <si>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</si>
  <si>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</si>
  <si>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</si>
  <si>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</si>
  <si>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</si>
  <si>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</si>
  <si>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</si>
  <si>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</si>
  <si>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</si>
  <si>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</si>
  <si>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</si>
  <si>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</si>
  <si>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</si>
  <si>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</si>
  <si>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</si>
  <si>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</si>
  <si>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</si>
  <si>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</si>
  <si>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</si>
  <si>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</si>
  <si>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</si>
  <si>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</si>
  <si>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</si>
  <si>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</si>
  <si>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</si>
  <si>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</si>
  <si>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</si>
  <si>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</si>
  <si>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</si>
  <si>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</si>
  <si>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</si>
  <si>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</si>
  <si>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</si>
  <si>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</si>
  <si>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</si>
  <si>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</si>
  <si>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</si>
  <si>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</si>
  <si>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</si>
  <si>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</si>
  <si>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</si>
  <si>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</si>
  <si>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</si>
  <si>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</si>
  <si>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</si>
  <si>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</si>
  <si>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</si>
  <si>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</si>
  <si>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</si>
  <si>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</si>
  <si>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</si>
  <si>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</si>
  <si>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</si>
  <si>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</si>
  <si>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</si>
  <si>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</si>
  <si>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</si>
  <si>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</si>
  <si>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</si>
  <si>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</si>
  <si>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</si>
  <si>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</si>
  <si>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</si>
  <si>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</si>
  <si>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</si>
  <si>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</si>
  <si>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</si>
  <si>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</si>
  <si>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</si>
  <si>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</si>
  <si>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</si>
  <si>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</si>
  <si>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</si>
  <si>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</si>
  <si>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</si>
  <si>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</si>
  <si>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</si>
  <si>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</si>
  <si>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</si>
  <si>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</si>
  <si>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</si>
  <si>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</si>
  <si>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</si>
  <si>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</si>
  <si>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</si>
  <si>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</si>
  <si>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</si>
  <si>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</si>
  <si>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</si>
  <si>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</si>
  <si>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</si>
  <si>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</si>
  <si>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</si>
  <si>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</si>
  <si>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</si>
  <si>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</si>
  <si>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</si>
  <si>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</si>
  <si>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</si>
  <si>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</si>
  <si>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</si>
  <si>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</si>
  <si>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</si>
  <si>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</si>
  <si>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</si>
  <si>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</si>
  <si>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</si>
  <si>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</si>
  <si>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</si>
  <si>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</si>
  <si>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</si>
  <si>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</si>
  <si>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</si>
  <si>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</si>
  <si>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</si>
  <si>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</si>
  <si>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</si>
  <si>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</si>
  <si>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</si>
  <si>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</si>
  <si>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</si>
  <si>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</si>
  <si>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</si>
  <si>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</si>
  <si>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</si>
  <si>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</si>
  <si>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</si>
  <si>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</si>
  <si>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</si>
  <si>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</si>
  <si>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</si>
  <si>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</si>
  <si>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</si>
  <si>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</si>
  <si>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</si>
  <si>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</si>
  <si>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</si>
  <si>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</si>
  <si>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</si>
  <si>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</si>
  <si>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</si>
  <si>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</si>
  <si>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</si>
  <si>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</si>
  <si>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</si>
  <si>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</si>
  <si>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</si>
  <si>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</si>
  <si>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</si>
  <si>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</si>
  <si>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</si>
  <si>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</si>
  <si>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</si>
  <si>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</si>
  <si>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</si>
  <si>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</si>
  <si>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</si>
  <si>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</si>
  <si>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</si>
  <si>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</si>
  <si>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</si>
  <si>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</si>
  <si>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</si>
  <si>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</si>
  <si>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</si>
  <si>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</si>
  <si>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</si>
  <si>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</si>
  <si>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</si>
  <si>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</si>
  <si>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</si>
  <si>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</si>
  <si>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</si>
  <si>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</si>
  <si>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</si>
  <si>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</si>
  <si>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</si>
  <si>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</si>
  <si>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</si>
  <si>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</si>
  <si>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</si>
  <si>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</si>
  <si>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</si>
  <si>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</si>
  <si>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</si>
  <si>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</si>
  <si>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</si>
  <si>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</si>
  <si>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</si>
  <si>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</si>
  <si>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</si>
  <si>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</si>
  <si>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</si>
  <si>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</si>
  <si>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</si>
  <si>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</si>
  <si>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</si>
  <si>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</si>
  <si>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</si>
  <si>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</si>
  <si>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</si>
  <si>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</si>
  <si>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</si>
  <si>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</si>
  <si>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</si>
  <si>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</si>
  <si>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</si>
  <si>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</si>
  <si>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</si>
  <si>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</si>
  <si>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</si>
  <si>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</si>
  <si>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</si>
  <si>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</si>
  <si>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</si>
  <si>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</si>
  <si>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</si>
  <si>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</si>
  <si>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</si>
  <si>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</si>
  <si>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</si>
  <si>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</si>
  <si>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</si>
  <si>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</si>
  <si>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</si>
  <si>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</si>
  <si>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</si>
  <si>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</si>
  <si>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</si>
  <si>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</si>
  <si>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</si>
  <si>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</si>
  <si>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</si>
  <si>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</si>
  <si>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</si>
  <si>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</si>
  <si>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</si>
  <si>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</si>
  <si>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</si>
  <si>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</si>
  <si>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</si>
  <si>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</si>
  <si>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</si>
  <si>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</si>
  <si>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</si>
  <si>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</si>
  <si>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</si>
  <si>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</si>
  <si>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</si>
  <si>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</si>
  <si>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</si>
  <si>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</si>
  <si>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</si>
  <si>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</si>
  <si>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</si>
  <si>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</si>
  <si>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</si>
  <si>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</si>
  <si>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</si>
  <si>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</si>
  <si>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</si>
  <si>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</si>
  <si>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</si>
  <si>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</si>
  <si>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</si>
  <si>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</si>
  <si>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</si>
  <si>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</si>
  <si>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</si>
  <si>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</si>
  <si>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</si>
  <si>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</si>
  <si>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</si>
  <si>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</si>
  <si>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</si>
  <si>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</si>
  <si>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</si>
  <si>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</si>
  <si>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</si>
  <si>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</si>
  <si>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</si>
  <si>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</si>
  <si>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</si>
  <si>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</si>
  <si>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</si>
  <si>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</si>
  <si>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</si>
  <si>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</si>
  <si>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</si>
  <si>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</si>
  <si>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</si>
  <si>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</si>
  <si>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</si>
  <si>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</si>
  <si>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</si>
  <si>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</si>
  <si>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</si>
  <si>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</si>
  <si>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</si>
  <si>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</si>
  <si>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</si>
  <si>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</si>
  <si>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</si>
  <si>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</si>
  <si>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</si>
  <si>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</si>
  <si>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</si>
  <si>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</si>
  <si>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</si>
  <si>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</si>
  <si>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</si>
  <si>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</si>
  <si>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</si>
  <si>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</si>
  <si>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</si>
  <si>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</si>
  <si>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</si>
  <si>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</si>
  <si>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</si>
  <si>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</si>
  <si>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</si>
  <si>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</si>
  <si>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</si>
  <si>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</si>
  <si>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</si>
  <si>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</si>
  <si>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</si>
  <si>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</si>
  <si>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</si>
  <si>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</si>
  <si>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</si>
  <si>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</si>
  <si>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</si>
  <si>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</si>
  <si>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</si>
  <si>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</si>
  <si>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</si>
  <si>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</si>
  <si>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</si>
  <si>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</si>
  <si>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</si>
  <si>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</si>
  <si>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</si>
  <si>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</si>
  <si>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</si>
  <si>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</si>
  <si>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</si>
  <si>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</si>
  <si>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</si>
  <si>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</si>
  <si>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</si>
  <si>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</si>
  <si>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</si>
  <si>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</si>
  <si>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</si>
  <si>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</si>
  <si>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</si>
  <si>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</si>
  <si>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</si>
  <si>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</si>
  <si>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</si>
  <si>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</si>
  <si>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</si>
  <si>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</si>
  <si>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</si>
  <si>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</si>
  <si>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</si>
  <si>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</si>
  <si>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</si>
  <si>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</si>
  <si>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</si>
  <si>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</si>
  <si>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</si>
  <si>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</si>
  <si>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</si>
  <si>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</si>
  <si>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</si>
  <si>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</si>
  <si>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</si>
  <si>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</si>
  <si>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</si>
  <si>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</si>
  <si>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</si>
  <si>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</si>
  <si>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</si>
  <si>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</si>
  <si>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</si>
  <si>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</si>
  <si>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</si>
  <si>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</si>
  <si>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</si>
  <si>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</si>
  <si>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</si>
  <si>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</si>
  <si>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</si>
  <si>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</si>
  <si>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</si>
  <si>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</si>
  <si>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</si>
  <si>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</si>
  <si>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</si>
  <si>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</si>
  <si>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</si>
  <si>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</si>
  <si>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</si>
  <si>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</si>
  <si>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</si>
  <si>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</si>
  <si>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</si>
  <si>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</si>
  <si>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</si>
  <si>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</si>
  <si>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</si>
  <si>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</si>
  <si>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</si>
  <si>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</si>
  <si>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</si>
  <si>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</si>
  <si>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</si>
  <si>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</si>
  <si>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</si>
  <si>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</si>
  <si>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</si>
  <si>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</si>
  <si>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</si>
  <si>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</si>
  <si>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</si>
  <si>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</si>
  <si>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</si>
  <si>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</si>
  <si>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</si>
  <si>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</si>
  <si>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</si>
  <si>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</si>
  <si>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</si>
  <si>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</si>
  <si>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</si>
  <si>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</si>
  <si>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</si>
  <si>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</si>
  <si>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</si>
  <si>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</si>
  <si>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</si>
  <si>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</si>
  <si>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</si>
  <si>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</si>
  <si>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</si>
  <si>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</si>
  <si>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</si>
  <si>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</si>
  <si>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</si>
  <si>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</si>
  <si>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</si>
  <si>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</si>
  <si>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</si>
  <si>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</si>
  <si>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</si>
  <si>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</si>
  <si>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</si>
  <si>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</si>
  <si>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</si>
  <si>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</si>
  <si>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</si>
  <si>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</si>
  <si>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</si>
  <si>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</si>
  <si>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</si>
  <si>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</si>
  <si>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</si>
  <si>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</si>
  <si>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</si>
  <si>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</si>
  <si>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</si>
  <si>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</si>
  <si>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</si>
  <si>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</si>
  <si>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</si>
  <si>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</si>
  <si>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</si>
  <si>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</si>
  <si>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</si>
  <si>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</si>
  <si>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</si>
  <si>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</si>
  <si>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</si>
  <si>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</si>
  <si>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</si>
  <si>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</si>
  <si>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</si>
  <si>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</si>
  <si>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</si>
  <si>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</si>
  <si>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</si>
  <si>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</si>
  <si>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</si>
  <si>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</si>
  <si>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</si>
  <si>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</si>
  <si>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</si>
  <si>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</si>
  <si>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</si>
  <si>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</si>
  <si>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</si>
  <si>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</si>
  <si>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</si>
  <si>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</si>
  <si>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</si>
  <si>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</si>
  <si>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</si>
  <si>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</si>
  <si>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</si>
  <si>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</si>
  <si>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</si>
  <si>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</si>
  <si>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</si>
  <si>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</si>
  <si>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</si>
  <si>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</si>
  <si>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</si>
  <si>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</si>
  <si>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</si>
  <si>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</si>
  <si>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</si>
  <si>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</si>
  <si>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</si>
  <si>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</si>
  <si>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</si>
  <si>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</si>
  <si>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</si>
  <si>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</si>
  <si>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</si>
  <si>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</si>
  <si>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</si>
  <si>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</si>
  <si>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</si>
  <si>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</si>
  <si>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</si>
  <si>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</si>
  <si>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</si>
  <si>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</si>
  <si>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</si>
  <si>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</si>
  <si>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</si>
  <si>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</si>
  <si>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</si>
  <si>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</si>
  <si>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</si>
  <si>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</si>
  <si>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</si>
  <si>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</si>
  <si>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</si>
  <si>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</si>
  <si>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</si>
  <si>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</si>
  <si>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</si>
  <si>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</si>
  <si>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</si>
  <si>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</si>
  <si>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</si>
  <si>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</si>
  <si>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</si>
  <si>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</si>
  <si>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</si>
  <si>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</si>
  <si>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</si>
  <si>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</si>
  <si>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</si>
  <si>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</si>
  <si>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</si>
  <si>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</si>
  <si>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</si>
  <si>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</si>
  <si>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</si>
  <si>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</si>
  <si>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</si>
  <si>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</si>
  <si>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</si>
  <si>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</si>
  <si>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</si>
  <si>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</si>
  <si>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</si>
  <si>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</si>
  <si>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</si>
  <si>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</si>
  <si>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</si>
  <si>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</si>
  <si>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</si>
  <si>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</si>
  <si>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</si>
  <si>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</si>
  <si>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</si>
  <si>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</si>
  <si>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</si>
  <si>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</si>
  <si>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</si>
  <si>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</si>
  <si>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</si>
  <si>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</si>
  <si>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</si>
  <si>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</si>
  <si>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</si>
  <si>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</si>
  <si>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</si>
  <si>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</si>
  <si>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</si>
  <si>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</si>
  <si>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</si>
  <si>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</si>
  <si>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</si>
  <si>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</si>
  <si>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</si>
  <si>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</si>
  <si>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</si>
  <si>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</si>
  <si>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</si>
  <si>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</si>
  <si>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</si>
  <si>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</si>
  <si>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</si>
  <si>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</si>
  <si>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</si>
  <si>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</si>
  <si>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</si>
  <si>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</si>
  <si>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</si>
  <si>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</si>
  <si>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</si>
  <si>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</si>
  <si>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</si>
  <si>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</si>
  <si>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</si>
  <si>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</si>
  <si>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</si>
  <si>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</si>
  <si>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</si>
  <si>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</si>
  <si>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</si>
  <si>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</si>
  <si>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</si>
  <si>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</si>
  <si>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</si>
  <si>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</si>
  <si>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</si>
  <si>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</si>
  <si>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</si>
  <si>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</si>
  <si>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</si>
  <si>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</si>
  <si>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</si>
  <si>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</si>
  <si>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</si>
  <si>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</si>
  <si>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</si>
  <si>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</si>
  <si>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</si>
  <si>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</si>
  <si>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</si>
  <si>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</si>
  <si>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</si>
  <si>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</si>
  <si>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</si>
  <si>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</si>
  <si>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</si>
  <si>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</si>
  <si>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</si>
  <si>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</si>
  <si>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</si>
  <si>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</si>
  <si>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</si>
  <si>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</si>
  <si>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</si>
  <si>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</si>
  <si>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</si>
  <si>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</si>
  <si>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</si>
  <si>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</si>
  <si>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</si>
  <si>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</si>
  <si>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</si>
  <si>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</si>
  <si>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</si>
  <si>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</si>
  <si>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</si>
  <si>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</si>
  <si>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</si>
  <si>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</si>
  <si>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</si>
  <si>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</si>
  <si>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</si>
  <si>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</si>
  <si>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</si>
  <si>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</si>
  <si>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</si>
  <si>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</si>
  <si>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</si>
  <si>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</si>
  <si>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</si>
  <si>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</si>
  <si>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</si>
  <si>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</si>
  <si>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</si>
  <si>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</si>
  <si>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</si>
  <si>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</si>
  <si>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</si>
  <si>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</si>
  <si>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</si>
  <si>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</si>
  <si>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</si>
  <si>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</si>
  <si>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</si>
  <si>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</si>
  <si>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</si>
  <si>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</si>
  <si>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</si>
  <si>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</si>
  <si>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</si>
  <si>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</si>
  <si>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</si>
  <si>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</si>
  <si>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</si>
  <si>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</si>
  <si>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</si>
  <si>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</si>
  <si>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</si>
  <si>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</si>
  <si>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</si>
  <si>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</si>
  <si>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</si>
  <si>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</si>
  <si>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</si>
  <si>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</si>
  <si>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</si>
  <si>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</si>
  <si>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</si>
  <si>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</si>
  <si>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</si>
  <si>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</si>
  <si>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</si>
  <si>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</si>
  <si>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</si>
  <si>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</si>
  <si>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</si>
  <si>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</si>
  <si>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</si>
  <si>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</si>
  <si>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</si>
  <si>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</si>
  <si>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</si>
  <si>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</si>
  <si>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</si>
  <si>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</si>
  <si>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</si>
  <si>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</si>
  <si>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</si>
  <si>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</si>
  <si>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</si>
  <si>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</si>
  <si>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</si>
  <si>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</si>
  <si>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</si>
  <si>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</si>
  <si>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</si>
  <si>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</si>
  <si>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</si>
  <si>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</si>
  <si>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</si>
  <si>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</si>
  <si>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</si>
  <si>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</si>
  <si>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</si>
  <si>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</si>
  <si>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</si>
  <si>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</si>
  <si>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</si>
  <si>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</si>
  <si>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</si>
  <si>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</si>
  <si>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</si>
  <si>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</si>
  <si>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</si>
  <si>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</si>
  <si>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</si>
  <si>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</si>
  <si>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</si>
  <si>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</si>
  <si>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</si>
  <si>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</si>
  <si>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</si>
  <si>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</si>
  <si>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</si>
  <si>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</si>
  <si>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</si>
  <si>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</si>
  <si>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</si>
  <si>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</si>
  <si>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</si>
  <si>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</si>
  <si>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</si>
  <si>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</si>
  <si>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</si>
  <si>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</si>
  <si>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</si>
  <si>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</si>
  <si>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</si>
  <si>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</si>
  <si>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</si>
  <si>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</si>
  <si>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</si>
  <si>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</si>
  <si>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</si>
  <si>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</si>
  <si>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</si>
  <si>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</si>
  <si>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</si>
  <si>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</si>
  <si>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</si>
  <si>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</si>
  <si>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</si>
  <si>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</si>
  <si>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</si>
  <si>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</si>
  <si>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</si>
  <si>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</si>
  <si>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</si>
  <si>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</si>
  <si>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</si>
  <si>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</si>
  <si>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</si>
  <si>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</si>
  <si>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</si>
  <si>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</si>
  <si>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</si>
  <si>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</si>
  <si>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</si>
  <si>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</si>
  <si>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</si>
  <si>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</si>
  <si>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</si>
  <si>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</si>
  <si>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</si>
  <si>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</si>
  <si>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</si>
  <si>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</si>
  <si>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</si>
  <si>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</si>
  <si>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</si>
  <si>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</si>
  <si>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</si>
  <si>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</si>
  <si>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</si>
  <si>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</si>
  <si>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</si>
  <si>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</si>
  <si>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</si>
  <si>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</si>
  <si>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</si>
  <si>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</si>
  <si>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</si>
  <si>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</si>
  <si>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</si>
  <si>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</si>
  <si>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</si>
  <si>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</si>
  <si>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</si>
  <si>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</si>
  <si>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</si>
  <si>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</si>
  <si>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</si>
  <si>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</si>
  <si>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</si>
  <si>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</si>
  <si>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</si>
  <si>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</si>
  <si>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</si>
  <si>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</si>
  <si>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</si>
  <si>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</si>
  <si>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</si>
  <si>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</si>
  <si>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</si>
  <si>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</si>
  <si>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</si>
  <si>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</si>
  <si>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</si>
  <si>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</si>
  <si>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</si>
  <si>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</si>
  <si>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</si>
  <si>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</si>
  <si>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</si>
  <si>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</si>
  <si>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</si>
  <si>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</si>
  <si>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</si>
  <si>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</si>
  <si>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</si>
  <si>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</si>
  <si>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</si>
  <si>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</si>
  <si>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</si>
  <si>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</si>
  <si>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</si>
  <si>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</si>
  <si>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</si>
  <si>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</si>
  <si>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</si>
  <si>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</si>
  <si>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</si>
  <si>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</si>
  <si>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</si>
  <si>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</si>
  <si>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</si>
  <si>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</si>
  <si>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</si>
  <si>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</si>
  <si>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</si>
  <si>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</si>
  <si>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</si>
  <si>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</si>
  <si>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</si>
  <si>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</si>
  <si>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</si>
  <si>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</si>
  <si>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</si>
  <si>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</si>
  <si>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</si>
  <si>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</si>
  <si>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</si>
  <si>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</si>
  <si>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</si>
  <si>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</si>
  <si>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</si>
  <si>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</si>
  <si>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</si>
  <si>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</si>
  <si>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</si>
  <si>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</si>
  <si>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</si>
  <si>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</si>
  <si>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</si>
  <si>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</si>
  <si>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</si>
  <si>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</si>
  <si>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</si>
  <si>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</si>
  <si>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</si>
  <si>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</si>
  <si>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</si>
  <si>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</si>
  <si>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</si>
  <si>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</si>
  <si>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</si>
  <si>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</si>
  <si>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</si>
  <si>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</si>
  <si>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</si>
  <si>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</si>
  <si>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</si>
  <si>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</si>
  <si>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</si>
  <si>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</si>
  <si>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</si>
  <si>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</si>
  <si>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</si>
  <si>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</si>
  <si>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</si>
  <si>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</si>
  <si>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</si>
  <si>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</si>
  <si>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</si>
  <si>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</si>
  <si>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</si>
  <si>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</si>
  <si>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</si>
  <si>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</si>
  <si>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</si>
  <si>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</si>
  <si>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</si>
  <si>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</si>
  <si>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</si>
  <si>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</si>
  <si>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</si>
  <si>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</si>
  <si>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</si>
  <si>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</si>
  <si>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</si>
  <si>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</si>
  <si>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</si>
  <si>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</si>
  <si>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</si>
  <si>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</si>
  <si>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</si>
  <si>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</si>
  <si>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</si>
  <si>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</si>
  <si>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</si>
  <si>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</si>
  <si>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</si>
  <si>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</si>
  <si>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</si>
  <si>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</si>
  <si>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</si>
  <si>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</si>
  <si>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</si>
  <si>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</si>
  <si>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</si>
  <si>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</si>
  <si>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</si>
  <si>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</si>
  <si>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</si>
  <si>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</si>
  <si>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</si>
  <si>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</si>
  <si>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</si>
  <si>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</si>
  <si>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</si>
  <si>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</si>
  <si>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</si>
  <si>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</si>
  <si>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</si>
  <si>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</si>
  <si>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</si>
  <si>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</si>
  <si>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</si>
  <si>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</si>
  <si>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</si>
  <si>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</si>
  <si>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</si>
  <si>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</si>
  <si>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</si>
  <si>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</si>
  <si>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</si>
  <si>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</si>
  <si>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</si>
  <si>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</si>
  <si>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</si>
  <si>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</si>
  <si>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</si>
  <si>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</si>
  <si>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</si>
  <si>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</si>
  <si>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</si>
  <si>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</si>
  <si>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</si>
  <si>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</si>
  <si>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</si>
  <si>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</si>
  <si>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</si>
  <si>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</si>
  <si>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</si>
  <si>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</si>
  <si>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</si>
  <si>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</si>
  <si>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</si>
  <si>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</si>
  <si>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</si>
  <si>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</si>
  <si>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</si>
  <si>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</si>
  <si>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</si>
  <si>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</si>
  <si>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</si>
  <si>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</si>
  <si>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</si>
  <si>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</si>
  <si>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</si>
  <si>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</si>
  <si>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</si>
  <si>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</si>
  <si>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</si>
  <si>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</si>
  <si>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</si>
  <si>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</si>
  <si>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</si>
  <si>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</si>
  <si>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</si>
  <si>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</si>
  <si>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</si>
  <si>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</si>
  <si>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</si>
  <si>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</si>
  <si>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</si>
  <si>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</si>
  <si>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</si>
  <si>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</si>
  <si>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</si>
  <si>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</si>
  <si>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</si>
  <si>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</si>
  <si>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</si>
  <si>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</si>
  <si>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</si>
  <si>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</si>
  <si>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</si>
  <si>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</si>
  <si>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</si>
  <si>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</si>
  <si>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</si>
  <si>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</si>
  <si>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</si>
  <si>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</si>
  <si>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</si>
  <si>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</si>
  <si>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</si>
  <si>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</si>
  <si>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</si>
  <si>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</si>
  <si>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</si>
  <si>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</si>
  <si>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</si>
  <si>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</si>
  <si>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</si>
  <si>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</si>
  <si>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</si>
  <si>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</si>
  <si>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</si>
  <si>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</si>
  <si>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</si>
  <si>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</si>
  <si>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</si>
  <si>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</si>
  <si>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</si>
  <si>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</si>
  <si>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</si>
  <si>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</si>
  <si>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</si>
  <si>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</si>
  <si>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</si>
  <si>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</si>
  <si>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</si>
  <si>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</si>
  <si>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</si>
  <si>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</si>
  <si>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</si>
  <si>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</si>
  <si>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</si>
  <si>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</si>
  <si>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</si>
  <si>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</si>
  <si>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</si>
  <si>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</si>
  <si>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</si>
  <si>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</si>
  <si>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</si>
  <si>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</si>
  <si>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</si>
  <si>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</si>
  <si>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</si>
  <si>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</si>
  <si>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</si>
  <si>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</si>
  <si>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</si>
  <si>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</si>
  <si>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</si>
  <si>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</si>
  <si>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</si>
  <si>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</si>
  <si>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</si>
  <si>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</si>
  <si>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</si>
  <si>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</si>
  <si>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</si>
  <si>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</si>
  <si>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</si>
  <si>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</si>
  <si>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</si>
  <si>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</si>
  <si>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</si>
  <si>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</si>
  <si>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</si>
  <si>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</si>
  <si>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</si>
  <si>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</si>
  <si>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</si>
  <si>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</si>
  <si>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</si>
  <si>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</si>
  <si>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</si>
  <si>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</si>
  <si>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</si>
  <si>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</si>
  <si>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</si>
  <si>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</si>
  <si>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</si>
  <si>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</si>
  <si>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</si>
  <si>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</si>
  <si>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</si>
  <si>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</si>
  <si>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</si>
  <si>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</si>
  <si>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</si>
  <si>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</si>
  <si>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</si>
  <si>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</si>
  <si>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</si>
  <si>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</si>
  <si>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</si>
  <si>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</si>
  <si>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</si>
  <si>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</si>
  <si>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</si>
  <si>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</si>
  <si>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</si>
  <si>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</si>
  <si>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</si>
  <si>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</si>
  <si>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</si>
  <si>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</si>
  <si>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</si>
  <si>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</si>
  <si>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</si>
  <si>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</si>
  <si>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</si>
  <si>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</si>
  <si>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</si>
  <si>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</si>
  <si>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</si>
  <si>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</si>
  <si>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</si>
  <si>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</si>
  <si>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</si>
  <si>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</si>
  <si>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</si>
  <si>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</si>
  <si>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</si>
  <si>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</si>
  <si>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</si>
  <si>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</si>
  <si>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</si>
  <si>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</si>
  <si>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</si>
  <si>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</si>
  <si>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</si>
  <si>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</si>
  <si>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</si>
  <si>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</si>
  <si>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</si>
  <si>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</si>
  <si>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</si>
  <si>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</si>
  <si>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</si>
  <si>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</si>
  <si>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</si>
  <si>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</si>
  <si>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</si>
  <si>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</si>
  <si>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</si>
  <si>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</si>
  <si>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</si>
  <si>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</si>
  <si>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</si>
  <si>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</si>
  <si>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</si>
  <si>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</si>
  <si>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</si>
  <si>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</si>
  <si>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</si>
  <si>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</si>
  <si>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</si>
  <si>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</si>
  <si>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</si>
  <si>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</si>
  <si>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</si>
  <si>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</si>
  <si>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</si>
  <si>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</si>
  <si>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</si>
  <si>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</si>
  <si>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</si>
  <si>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</si>
  <si>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</si>
  <si>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</si>
  <si>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</si>
  <si>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</si>
  <si>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</si>
  <si>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</si>
  <si>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</si>
  <si>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</si>
  <si>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</si>
  <si>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</si>
  <si>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</si>
  <si>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</si>
  <si>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</si>
  <si>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</si>
  <si>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</si>
  <si>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</si>
  <si>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</si>
  <si>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</si>
  <si>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</si>
  <si>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</si>
  <si>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</si>
  <si>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</si>
  <si>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</si>
  <si>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</si>
  <si>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</si>
  <si>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</si>
  <si>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</si>
  <si>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</si>
  <si>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</si>
  <si>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</si>
  <si>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</si>
  <si>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</si>
  <si>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</si>
  <si>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</si>
  <si>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</si>
  <si>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</si>
  <si>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</si>
  <si>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</si>
  <si>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</si>
  <si>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</si>
  <si>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</si>
  <si>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</si>
  <si>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</si>
  <si>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</si>
  <si>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</si>
  <si>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</si>
  <si>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</si>
  <si>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</si>
  <si>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</si>
  <si>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</si>
  <si>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</si>
  <si>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</si>
  <si>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</si>
  <si>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</si>
  <si>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</si>
  <si>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</si>
  <si>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</si>
  <si>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</si>
  <si>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</si>
  <si>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</si>
  <si>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</si>
  <si>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</si>
  <si>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</si>
  <si>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</si>
  <si>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</si>
  <si>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</si>
  <si>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</si>
  <si>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</si>
  <si>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</si>
  <si>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</si>
  <si>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</si>
  <si>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</si>
  <si>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</si>
  <si>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</si>
  <si>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</si>
  <si>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</si>
  <si>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</si>
  <si>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</si>
  <si>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</si>
  <si>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</si>
  <si>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</si>
  <si>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</si>
  <si>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</si>
  <si>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</si>
  <si>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</si>
  <si>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</si>
  <si>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</si>
  <si>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</si>
  <si>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</si>
  <si>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</si>
  <si>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</si>
  <si>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</si>
  <si>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</si>
  <si>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</si>
  <si>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</si>
  <si>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</si>
  <si>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</si>
  <si>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</si>
  <si>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</si>
  <si>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</si>
  <si>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</si>
  <si>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</si>
  <si>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</si>
  <si>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</si>
  <si>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</si>
  <si>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</si>
  <si>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</si>
  <si>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</si>
  <si>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</si>
  <si>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</si>
  <si>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</si>
  <si>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</si>
  <si>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</si>
  <si>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</si>
  <si>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</si>
  <si>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</si>
  <si>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</si>
  <si>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</si>
  <si>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</si>
  <si>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</si>
  <si>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</si>
  <si>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</si>
  <si>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</si>
  <si>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</si>
  <si>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</si>
  <si>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</si>
  <si>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</si>
  <si>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</si>
  <si>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</si>
  <si>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</si>
  <si>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</si>
  <si>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</si>
  <si>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</si>
  <si>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</si>
  <si>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</si>
  <si>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</si>
  <si>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</si>
  <si>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</si>
  <si>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</si>
  <si>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</si>
  <si>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</si>
  <si>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</si>
  <si>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</si>
  <si>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</si>
  <si>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</si>
  <si>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</si>
  <si>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</si>
  <si>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</si>
  <si>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</si>
  <si>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</si>
  <si>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</si>
  <si>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</si>
  <si>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</si>
  <si>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</si>
  <si>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</si>
  <si>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</si>
  <si>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</si>
  <si>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</si>
  <si>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</si>
  <si>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</si>
  <si>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</si>
  <si>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</si>
  <si>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</si>
  <si>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</si>
  <si>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</si>
  <si>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</si>
  <si>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</si>
  <si>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</si>
  <si>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</si>
  <si>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</si>
  <si>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</si>
  <si>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</si>
  <si>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</si>
  <si>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</si>
  <si>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</si>
  <si>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</si>
  <si>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</si>
  <si>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</si>
  <si>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</si>
  <si>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</si>
  <si>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</si>
  <si>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</si>
  <si>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</si>
  <si>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</si>
  <si>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</si>
  <si>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</si>
  <si>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</si>
  <si>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</si>
  <si>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</si>
  <si>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</si>
  <si>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</si>
  <si>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</si>
  <si>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</si>
  <si>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</si>
  <si>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</si>
  <si>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</si>
  <si>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</si>
  <si>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</si>
  <si>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</si>
  <si>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</si>
  <si>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</si>
  <si>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</si>
  <si>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</si>
  <si>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</si>
  <si>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</si>
  <si>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</si>
  <si>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</si>
  <si>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</si>
  <si>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</si>
  <si>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</si>
  <si>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</si>
  <si>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</si>
  <si>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</si>
  <si>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</si>
  <si>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</si>
  <si>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</si>
  <si>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</si>
  <si>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</si>
  <si>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</si>
  <si>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</si>
  <si>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</si>
  <si>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</si>
  <si>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</si>
  <si>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</si>
  <si>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</si>
  <si>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</si>
  <si>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</si>
  <si>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</si>
  <si>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</si>
  <si>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</si>
  <si>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</si>
  <si>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</si>
  <si>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</si>
  <si>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</si>
  <si>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</si>
  <si>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</si>
  <si>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</si>
  <si>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</si>
  <si>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</si>
  <si>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</si>
  <si>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</si>
  <si>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</si>
  <si>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</si>
  <si>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</si>
  <si>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</si>
  <si>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</si>
  <si>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</si>
  <si>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</si>
  <si>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</si>
  <si>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</si>
  <si>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</si>
  <si>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</si>
  <si>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</si>
  <si>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</si>
  <si>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</si>
  <si>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</si>
  <si>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</si>
  <si>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</si>
  <si>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</si>
  <si>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</si>
  <si>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</si>
  <si>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</si>
  <si>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</si>
  <si>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</si>
  <si>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</si>
  <si>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</si>
  <si>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</si>
  <si>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</si>
  <si>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</si>
  <si>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</si>
  <si>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</si>
  <si>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</si>
  <si>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</si>
  <si>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</si>
  <si>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</si>
  <si>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</si>
  <si>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</si>
  <si>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</si>
  <si>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</si>
  <si>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</si>
  <si>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</si>
  <si>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</si>
  <si>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</si>
  <si>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</si>
  <si>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</si>
  <si>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</si>
  <si>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</si>
  <si>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</si>
  <si>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</si>
  <si>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</si>
  <si>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</si>
  <si>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</si>
  <si>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</si>
  <si>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</si>
  <si>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</si>
  <si>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</si>
  <si>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</si>
  <si>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</si>
  <si>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</si>
  <si>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</si>
  <si>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</si>
  <si>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</si>
  <si>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</si>
  <si>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</si>
  <si>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</si>
  <si>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</si>
  <si>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</si>
  <si>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</si>
  <si>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</si>
  <si>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</si>
  <si>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</si>
  <si>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</si>
  <si>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</si>
  <si>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</si>
  <si>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</si>
  <si>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</si>
  <si>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</si>
  <si>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</si>
  <si>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</si>
  <si>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</si>
  <si>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</si>
  <si>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</si>
  <si>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</si>
  <si>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</si>
  <si>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</si>
  <si>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</si>
  <si>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</si>
  <si>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</si>
  <si>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</si>
  <si>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</si>
  <si>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</si>
  <si>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</si>
  <si>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</si>
  <si>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</si>
  <si>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</si>
  <si>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</si>
  <si>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</si>
  <si>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</si>
  <si>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</si>
  <si>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</si>
  <si>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</si>
  <si>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</si>
  <si>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</si>
  <si>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</si>
  <si>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</si>
  <si>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</si>
  <si>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</si>
  <si>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</si>
  <si>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</si>
  <si>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</si>
  <si>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</si>
  <si>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</si>
  <si>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</si>
  <si>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</si>
  <si>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</si>
  <si>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</si>
  <si>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</si>
  <si>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</si>
  <si>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</si>
  <si>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</si>
  <si>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</si>
  <si>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</si>
  <si>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</si>
  <si>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</si>
  <si>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</si>
  <si>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</si>
  <si>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</si>
  <si>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</si>
  <si>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</si>
  <si>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</si>
  <si>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</si>
  <si>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</si>
  <si>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</si>
  <si>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</si>
  <si>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</si>
  <si>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</si>
  <si>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</si>
  <si>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</si>
  <si>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</si>
  <si>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</si>
  <si>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</si>
  <si>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</si>
  <si>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</si>
  <si>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</si>
  <si>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</si>
  <si>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</si>
  <si>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</si>
  <si>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</si>
  <si>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</si>
  <si>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</si>
  <si>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</si>
  <si>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</si>
  <si>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</si>
  <si>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</si>
  <si>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</si>
  <si>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</si>
  <si>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</si>
  <si>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</si>
  <si>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</si>
  <si>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</si>
  <si>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</si>
  <si>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</si>
  <si>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</si>
  <si>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</si>
  <si>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</si>
  <si>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</si>
  <si>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</si>
  <si>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</si>
  <si>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</si>
  <si>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</si>
  <si>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</si>
  <si>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</si>
  <si>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</si>
  <si>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</si>
  <si>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</si>
  <si>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</si>
  <si>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</si>
  <si>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</si>
  <si>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</si>
  <si>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</si>
  <si>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</si>
  <si>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</si>
  <si>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</si>
  <si>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</si>
  <si>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</si>
  <si>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</si>
  <si>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</si>
  <si>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</si>
  <si>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</si>
  <si>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</si>
  <si>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</si>
  <si>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</si>
  <si>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</si>
  <si>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</si>
  <si>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</si>
  <si>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</si>
  <si>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</si>
  <si>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</si>
  <si>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</si>
  <si>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</si>
  <si>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</si>
  <si>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</si>
  <si>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</si>
  <si>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</si>
  <si>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</si>
  <si>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</si>
  <si>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</si>
  <si>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</si>
  <si>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</si>
  <si>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</si>
  <si>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</si>
  <si>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</si>
  <si>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</si>
  <si>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</si>
  <si>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</si>
  <si>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</si>
  <si>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</si>
  <si>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</si>
  <si>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</si>
  <si>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</si>
  <si>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</si>
  <si>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</si>
  <si>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</si>
  <si>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</si>
  <si>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</si>
  <si>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</si>
  <si>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</si>
  <si>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</si>
  <si>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</si>
  <si>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</si>
  <si>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</si>
  <si>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</si>
  <si>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</si>
  <si>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</si>
  <si>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</si>
  <si>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</si>
  <si>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</si>
  <si>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</si>
  <si>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</si>
  <si>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</si>
  <si>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</si>
  <si>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</si>
  <si>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</si>
  <si>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</si>
  <si>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</si>
  <si>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</si>
  <si>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</si>
  <si>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</si>
  <si>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</si>
  <si>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</si>
  <si>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</si>
  <si>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</si>
  <si>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</si>
  <si>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</si>
  <si>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</si>
  <si>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</si>
  <si>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</si>
  <si>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</si>
  <si>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</si>
  <si>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</si>
  <si>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</si>
  <si>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</si>
  <si>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</si>
  <si>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</si>
  <si>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</si>
  <si>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</si>
  <si>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</si>
  <si>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</si>
  <si>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</si>
  <si>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</si>
  <si>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</si>
  <si>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</si>
  <si>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</si>
  <si>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</si>
  <si>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</si>
  <si>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</si>
  <si>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</si>
  <si>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</si>
  <si>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</si>
  <si>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</si>
  <si>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</si>
  <si>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</si>
  <si>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</si>
  <si>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</si>
  <si>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</si>
  <si>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</si>
  <si>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</si>
  <si>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</si>
  <si>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</si>
  <si>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</si>
  <si>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</si>
  <si>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</si>
  <si>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</si>
  <si>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</si>
  <si>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</si>
  <si>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</si>
  <si>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</si>
  <si>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</si>
  <si>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</si>
  <si>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</si>
  <si>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</si>
  <si>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</si>
  <si>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</si>
  <si>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</si>
  <si>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</si>
  <si>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</si>
  <si>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</si>
  <si>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</si>
  <si>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</si>
  <si>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</si>
  <si>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</si>
  <si>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</si>
  <si>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</si>
  <si>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</si>
  <si>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</si>
  <si>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</si>
  <si>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</si>
  <si>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</si>
  <si>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</si>
  <si>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</si>
  <si>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</si>
  <si>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</si>
  <si>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</si>
  <si>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</si>
  <si>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</si>
  <si>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</si>
  <si>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</si>
  <si>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</si>
  <si>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</si>
  <si>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</si>
  <si>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</si>
  <si>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</si>
  <si>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</si>
  <si>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</si>
  <si>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</si>
  <si>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</si>
  <si>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</si>
  <si>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</si>
  <si>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</si>
  <si>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</si>
  <si>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</si>
  <si>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</si>
  <si>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</si>
  <si>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</si>
  <si>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</si>
  <si>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</si>
  <si>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</si>
  <si>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</si>
  <si>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</si>
  <si>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</si>
  <si>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</si>
  <si>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</si>
  <si>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</si>
  <si>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</si>
  <si>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</si>
  <si>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</si>
  <si>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</si>
  <si>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</si>
  <si>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</si>
  <si>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</si>
  <si>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</si>
  <si>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</si>
  <si>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</si>
  <si>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</si>
  <si>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</si>
  <si>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</si>
  <si>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</si>
  <si>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</si>
  <si>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</si>
  <si>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</si>
  <si>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</si>
  <si>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</si>
  <si>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</si>
  <si>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</si>
  <si>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</si>
  <si>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</si>
  <si>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</si>
  <si>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</si>
  <si>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</si>
  <si>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</si>
  <si>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</si>
  <si>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</si>
  <si>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</si>
  <si>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</si>
  <si>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</si>
  <si>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</si>
  <si>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</si>
  <si>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</si>
  <si>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</si>
  <si>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</si>
  <si>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</si>
  <si>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</si>
  <si>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</si>
  <si>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</si>
  <si>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</si>
  <si>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</si>
  <si>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</si>
  <si>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</si>
  <si>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</si>
  <si>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</si>
  <si>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</si>
  <si>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</si>
  <si>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</si>
  <si>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</si>
  <si>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</si>
  <si>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</si>
  <si>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</si>
  <si>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</si>
  <si>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</si>
  <si>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</si>
  <si>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</si>
  <si>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</si>
  <si>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</si>
  <si>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</si>
  <si>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</si>
  <si>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</si>
  <si>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</si>
  <si>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</si>
  <si>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</si>
  <si>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</si>
  <si>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</si>
  <si>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</si>
  <si>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</si>
  <si>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</si>
  <si>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</si>
  <si>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</si>
  <si>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</si>
  <si>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</si>
  <si>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</si>
  <si>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</si>
  <si>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</si>
  <si>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</si>
  <si>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</si>
  <si>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</si>
  <si>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</si>
  <si>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</si>
  <si>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</si>
  <si>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</si>
  <si>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</si>
  <si>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</si>
  <si>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</si>
  <si>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</si>
  <si>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</si>
  <si>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</si>
  <si>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</si>
  <si>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</si>
  <si>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</si>
  <si>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</si>
  <si>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</si>
  <si>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</si>
  <si>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</si>
  <si>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</si>
  <si>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</si>
  <si>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</si>
  <si>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</si>
  <si>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</si>
  <si>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</si>
  <si>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</si>
  <si>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</si>
  <si>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</si>
  <si>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</si>
  <si>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</si>
  <si>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</si>
  <si>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</si>
  <si>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</si>
  <si>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</si>
  <si>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</si>
  <si>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</si>
  <si>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</si>
  <si>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</si>
  <si>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</si>
  <si>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</si>
  <si>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</si>
  <si>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</si>
  <si>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</si>
  <si>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</si>
  <si>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</si>
  <si>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</si>
  <si>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</si>
  <si>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</si>
  <si>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</si>
  <si>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</si>
  <si>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</si>
  <si>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</si>
  <si>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</si>
  <si>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</si>
  <si>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</si>
  <si>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</si>
  <si>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</si>
  <si>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</si>
  <si>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</si>
  <si>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</si>
  <si>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</si>
  <si>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</si>
  <si>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</si>
  <si>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</si>
  <si>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</si>
  <si>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</si>
  <si>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</si>
  <si>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</si>
  <si>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</si>
  <si>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</si>
  <si>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</si>
  <si>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</si>
  <si>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</si>
  <si>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</si>
  <si>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</si>
  <si>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</si>
  <si>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</si>
  <si>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</si>
  <si>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</si>
  <si>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</si>
  <si>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</si>
  <si>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</si>
  <si>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</si>
  <si>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</si>
  <si>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</si>
  <si>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</si>
  <si>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</si>
  <si>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</si>
  <si>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</si>
  <si>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</si>
  <si>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</si>
  <si>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</si>
  <si>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</si>
  <si>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</si>
  <si>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</si>
  <si>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</si>
  <si>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</si>
  <si>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</si>
  <si>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</si>
  <si>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</si>
  <si>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</si>
  <si>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</si>
  <si>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</si>
  <si>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</si>
  <si>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</si>
  <si>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</si>
  <si>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</si>
  <si>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</si>
  <si>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</si>
  <si>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</si>
  <si>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</si>
  <si>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</si>
  <si>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</si>
  <si>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</si>
  <si>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</si>
  <si>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</si>
  <si>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</si>
  <si>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</si>
  <si>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</si>
  <si>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</si>
  <si>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</si>
  <si>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</si>
  <si>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</si>
  <si>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</si>
  <si>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</si>
  <si>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</si>
  <si>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</si>
  <si>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</si>
  <si>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</si>
  <si>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</si>
  <si>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</si>
  <si>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</si>
  <si>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</si>
  <si>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</si>
  <si>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</si>
  <si>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</si>
  <si>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</si>
  <si>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</si>
  <si>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</si>
  <si>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</si>
  <si>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</si>
  <si>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</si>
  <si>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</si>
  <si>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</si>
  <si>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</si>
  <si>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</si>
  <si>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</si>
  <si>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</si>
  <si>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</si>
  <si>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</si>
  <si>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</si>
  <si>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</si>
  <si>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</si>
  <si>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</si>
  <si>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</si>
  <si>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</si>
  <si>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</si>
  <si>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</si>
  <si>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</si>
  <si>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</si>
  <si>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</si>
  <si>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</si>
  <si>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</si>
  <si>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</si>
  <si>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</si>
  <si>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</si>
  <si>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</si>
  <si>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</si>
  <si>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</si>
  <si>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</si>
  <si>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</si>
  <si>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</si>
  <si>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</si>
  <si>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</si>
  <si>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</si>
  <si>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</si>
  <si>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</si>
  <si>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</si>
  <si>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</si>
  <si>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</si>
  <si>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</si>
  <si>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</si>
  <si>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</si>
  <si>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</si>
  <si>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</si>
  <si>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</si>
  <si>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</si>
  <si>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</si>
  <si>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</si>
  <si>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</si>
  <si>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</si>
  <si>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</si>
  <si>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</si>
  <si>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</si>
  <si>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</si>
  <si>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</si>
  <si>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</si>
  <si>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</si>
  <si>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</si>
  <si>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</si>
  <si>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</si>
  <si>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</si>
  <si>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</si>
  <si>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</si>
  <si>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</si>
  <si>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</si>
  <si>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</si>
  <si>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</si>
  <si>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</si>
  <si>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</si>
  <si>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</si>
  <si>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</si>
  <si>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</si>
  <si>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</si>
  <si>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</si>
  <si>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</si>
  <si>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</si>
  <si>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</si>
  <si>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</si>
  <si>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</si>
  <si>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</si>
  <si>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</si>
  <si>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</si>
  <si>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</si>
  <si>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</si>
  <si>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</si>
  <si>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</si>
  <si>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</si>
  <si>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</si>
  <si>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</si>
  <si>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</si>
  <si>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</si>
  <si>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</si>
  <si>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</si>
  <si>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</si>
  <si>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</si>
  <si>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</si>
  <si>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</si>
  <si>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</si>
  <si>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</si>
  <si>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</si>
  <si>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</si>
  <si>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</si>
  <si>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</si>
  <si>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</si>
  <si>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</si>
  <si>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</si>
  <si>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</si>
  <si>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</si>
  <si>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</si>
  <si>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</si>
  <si>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</si>
  <si>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</si>
  <si>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</si>
  <si>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</si>
  <si>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</si>
  <si>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</si>
  <si>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</si>
  <si>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</si>
  <si>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</si>
  <si>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</si>
  <si>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</si>
  <si>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</si>
  <si>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</si>
  <si>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</si>
  <si>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</si>
  <si>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</si>
  <si>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</si>
  <si>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</si>
  <si>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</si>
  <si>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</si>
  <si>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</si>
  <si>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</si>
  <si>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</si>
  <si>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</si>
  <si>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</si>
  <si>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</si>
  <si>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</si>
  <si>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</si>
  <si>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</si>
  <si>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</si>
  <si>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</si>
  <si>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</si>
  <si>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</si>
  <si>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</si>
  <si>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</si>
  <si>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</si>
  <si>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</si>
  <si>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</si>
  <si>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</si>
  <si>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</si>
  <si>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</si>
  <si>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</si>
  <si>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</si>
  <si>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</si>
  <si>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</si>
  <si>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</si>
  <si>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</si>
  <si>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</si>
  <si>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</si>
  <si>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</si>
  <si>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</si>
  <si>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</si>
  <si>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</si>
  <si>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</si>
  <si>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</si>
  <si>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</si>
  <si>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</si>
  <si>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</si>
  <si>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</si>
  <si>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</si>
  <si>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</si>
  <si>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</si>
  <si>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</si>
  <si>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</si>
  <si>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</si>
  <si>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</si>
  <si>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</si>
  <si>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</si>
  <si>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</si>
  <si>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</si>
  <si>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</si>
  <si>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</si>
  <si>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</si>
  <si>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</si>
  <si>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</si>
  <si>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</si>
  <si>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</si>
  <si>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</si>
  <si>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</si>
  <si>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</si>
  <si>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</si>
  <si>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</si>
  <si>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</si>
  <si>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</si>
  <si>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</si>
  <si>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</si>
  <si>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</si>
  <si>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</si>
  <si>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</si>
  <si>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</si>
  <si>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</si>
  <si>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</si>
  <si>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</si>
  <si>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</si>
  <si>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</si>
  <si>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</si>
  <si>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</si>
  <si>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</si>
  <si>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</si>
  <si>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</si>
  <si>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</si>
  <si>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</si>
  <si>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</si>
  <si>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</si>
  <si>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</si>
  <si>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</si>
  <si>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</si>
  <si>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</si>
  <si>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</si>
  <si>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</si>
  <si>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</si>
  <si>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</si>
  <si>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</si>
  <si>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</si>
  <si>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</si>
  <si>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</si>
  <si>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</si>
  <si>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</si>
  <si>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</si>
  <si>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</si>
  <si>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</si>
  <si>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</si>
  <si>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</si>
  <si>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</si>
  <si>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</si>
  <si>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</si>
  <si>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</si>
  <si>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</si>
  <si>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</si>
  <si>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</si>
  <si>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</si>
  <si>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</si>
  <si>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</si>
  <si>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</si>
  <si>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</si>
  <si>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</si>
  <si>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</si>
  <si>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</si>
  <si>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</si>
  <si>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</si>
  <si>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</si>
  <si>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</si>
  <si>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</si>
  <si>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</si>
  <si>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</si>
  <si>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</si>
  <si>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</si>
  <si>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</si>
  <si>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</si>
  <si>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</si>
  <si>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</si>
  <si>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</si>
  <si>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</si>
  <si>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</si>
  <si>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</si>
  <si>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</si>
  <si>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</si>
  <si>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</si>
  <si>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</si>
  <si>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</si>
  <si>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</si>
  <si>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</si>
  <si>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</si>
  <si>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</si>
  <si>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</si>
  <si>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</si>
  <si>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</si>
  <si>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</si>
  <si>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</si>
  <si>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</si>
  <si>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</si>
  <si>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</si>
  <si>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</si>
  <si>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</si>
  <si>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</si>
  <si>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</si>
  <si>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</si>
  <si>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</si>
  <si>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</si>
  <si>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</si>
  <si>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</si>
  <si>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</si>
  <si>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</si>
  <si>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</si>
  <si>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</si>
  <si>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</si>
  <si>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</si>
  <si>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</si>
  <si>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</si>
  <si>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</si>
  <si>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</si>
  <si>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</si>
  <si>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</si>
  <si>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</si>
  <si>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</si>
  <si>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</si>
  <si>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</si>
  <si>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</si>
  <si>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</si>
  <si>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</si>
  <si>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</si>
  <si>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</si>
  <si>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</si>
  <si>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</si>
  <si>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</si>
  <si>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</si>
  <si>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</si>
  <si>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</si>
  <si>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</si>
  <si>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</si>
  <si>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</si>
  <si>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</si>
  <si>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</si>
  <si>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</si>
  <si>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</si>
  <si>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</si>
  <si>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</si>
  <si>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</si>
  <si>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</si>
  <si>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</si>
  <si>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</si>
  <si>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</si>
  <si>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</si>
  <si>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</si>
  <si>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</si>
  <si>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</si>
  <si>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</si>
  <si>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</si>
  <si>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</si>
  <si>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</si>
  <si>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</si>
  <si>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</si>
  <si>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</si>
  <si>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</si>
  <si>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</si>
  <si>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</si>
  <si>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</si>
  <si>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</si>
  <si>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</si>
  <si>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</si>
  <si>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</si>
  <si>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</si>
  <si>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</si>
  <si>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</si>
  <si>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</si>
  <si>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</si>
  <si>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</si>
  <si>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</si>
  <si>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</si>
  <si>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</si>
  <si>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</si>
  <si>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</si>
  <si>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</si>
  <si>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</si>
  <si>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</si>
  <si>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</si>
  <si>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</si>
  <si>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</si>
  <si>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</si>
  <si>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</si>
  <si>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</si>
  <si>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</si>
  <si>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</si>
  <si>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</si>
  <si>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</si>
  <si>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</si>
  <si>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</si>
  <si>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</si>
  <si>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</si>
  <si>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</si>
  <si>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</si>
  <si>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</si>
  <si>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</si>
  <si>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</si>
  <si>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</si>
  <si>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</si>
  <si>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</si>
  <si>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</si>
  <si>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</si>
  <si>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</si>
  <si>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</si>
  <si>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</si>
  <si>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</si>
  <si>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</si>
  <si>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</si>
  <si>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</si>
  <si>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</si>
  <si>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</si>
  <si>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</si>
  <si>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</si>
  <si>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</si>
  <si>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</si>
  <si>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</si>
  <si>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</si>
  <si>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</si>
  <si>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</si>
  <si>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</si>
  <si>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</si>
  <si>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</si>
  <si>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</si>
  <si>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</si>
  <si>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</si>
  <si>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</si>
  <si>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</si>
  <si>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</si>
  <si>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</si>
  <si>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</si>
  <si>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</si>
  <si>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</si>
  <si>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</si>
  <si>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</si>
  <si>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</si>
  <si>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</si>
  <si>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</si>
  <si>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</si>
  <si>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</si>
  <si>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</si>
  <si>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</si>
  <si>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</si>
  <si>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</si>
  <si>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</si>
  <si>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</si>
  <si>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</si>
  <si>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</si>
  <si>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</si>
  <si>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</si>
  <si>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</si>
  <si>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</si>
  <si>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</si>
  <si>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</si>
  <si>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</si>
  <si>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</si>
  <si>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</si>
  <si>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</si>
  <si>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</si>
  <si>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</si>
  <si>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</si>
  <si>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</si>
  <si>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</si>
  <si>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</si>
  <si>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</si>
  <si>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</si>
  <si>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</si>
  <si>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</si>
  <si>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</si>
  <si>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</si>
  <si>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</si>
  <si>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</si>
  <si>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</si>
  <si>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</si>
  <si>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</si>
  <si>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</si>
  <si>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</si>
  <si>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</si>
  <si>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</si>
  <si>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</si>
  <si>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</si>
  <si>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</si>
  <si>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</si>
  <si>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</si>
  <si>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</si>
  <si>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</si>
  <si>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</si>
  <si>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</si>
  <si>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</si>
  <si>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</si>
  <si>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</si>
  <si>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</si>
  <si>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</si>
  <si>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</si>
  <si>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</si>
  <si>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</si>
  <si>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</si>
  <si>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</si>
  <si>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</si>
  <si>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</si>
  <si>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</si>
  <si>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</si>
  <si>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</si>
  <si>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</si>
  <si>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</si>
  <si>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</si>
  <si>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</si>
  <si>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</si>
  <si>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</si>
  <si>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</si>
  <si>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</si>
  <si>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</si>
  <si>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</si>
  <si>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</si>
  <si>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</si>
  <si>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</si>
  <si>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</si>
  <si>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</si>
  <si>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</si>
  <si>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</si>
  <si>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</si>
  <si>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</si>
  <si>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</si>
  <si>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</si>
  <si>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</si>
  <si>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</si>
  <si>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</si>
  <si>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</si>
  <si>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</si>
  <si>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</si>
  <si>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</si>
  <si>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</si>
  <si>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</si>
  <si>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</si>
  <si>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</si>
  <si>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</si>
  <si>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</si>
  <si>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</si>
  <si>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</si>
  <si>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</si>
  <si>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</si>
  <si>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</si>
  <si>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</si>
  <si>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</si>
  <si>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</si>
  <si>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</si>
  <si>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</si>
  <si>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</si>
  <si>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</si>
  <si>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</si>
  <si>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</si>
  <si>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</si>
  <si>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</si>
  <si>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</si>
  <si>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</si>
  <si>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</si>
  <si>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</si>
  <si>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</si>
  <si>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</si>
  <si>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</si>
  <si>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</si>
  <si>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</si>
  <si>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</si>
  <si>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</si>
  <si>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</si>
  <si>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</si>
  <si>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</si>
  <si>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</si>
  <si>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</si>
  <si>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</si>
  <si>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</si>
  <si>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</si>
  <si>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</si>
  <si>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</si>
  <si>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</si>
  <si>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</si>
  <si>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</si>
  <si>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</si>
  <si>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</si>
  <si>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</si>
  <si>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</si>
  <si>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</si>
  <si>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</si>
  <si>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</si>
  <si>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</si>
  <si>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</si>
  <si>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</si>
  <si>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</si>
  <si>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</si>
  <si>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</si>
  <si>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</si>
  <si>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</si>
  <si>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</si>
  <si>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</si>
  <si>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</si>
  <si>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</si>
  <si>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</si>
  <si>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</si>
  <si>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</si>
  <si>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</si>
  <si>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</si>
  <si>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</si>
  <si>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</si>
  <si>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</si>
  <si>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</si>
  <si>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</si>
  <si>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</si>
  <si>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</si>
  <si>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</si>
  <si>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</si>
  <si>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</si>
  <si>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</si>
  <si>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</si>
  <si>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</si>
  <si>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</si>
  <si>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</si>
  <si>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</si>
  <si>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</si>
  <si>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</si>
  <si>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</si>
  <si>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</si>
  <si>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</si>
  <si>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</si>
  <si>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</si>
  <si>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</si>
  <si>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</si>
  <si>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</si>
  <si>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</si>
  <si>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</si>
  <si>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</si>
  <si>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</si>
  <si>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</si>
  <si>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</si>
  <si>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</si>
  <si>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</si>
  <si>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</si>
  <si>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</si>
  <si>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</si>
  <si>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</si>
  <si>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</si>
  <si>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</si>
  <si>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</si>
  <si>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</si>
  <si>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</si>
  <si>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</si>
  <si>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</si>
  <si>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</si>
  <si>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</si>
  <si>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</si>
  <si>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</si>
  <si>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</si>
  <si>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</si>
  <si>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</si>
  <si>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</si>
  <si>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</si>
  <si>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</si>
  <si>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</si>
  <si>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</si>
  <si>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</si>
  <si>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</si>
  <si>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</si>
  <si>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</si>
  <si>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</si>
  <si>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</si>
  <si>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</si>
  <si>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</si>
  <si>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</si>
  <si>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</si>
  <si>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</si>
  <si>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</si>
  <si>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</si>
  <si>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</si>
  <si>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</si>
  <si>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</si>
  <si>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</si>
  <si>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</si>
  <si>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</si>
  <si>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</si>
  <si>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</si>
  <si>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</si>
  <si>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</si>
  <si>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</si>
  <si>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</si>
  <si>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</si>
  <si>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</si>
  <si>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</si>
  <si>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</si>
  <si>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</si>
  <si>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</si>
  <si>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</si>
  <si>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</si>
  <si>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</si>
  <si>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</si>
  <si>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</si>
  <si>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</si>
  <si>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</si>
  <si>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</si>
  <si>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</si>
  <si>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</si>
  <si>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</si>
  <si>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</si>
  <si>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</si>
  <si>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</si>
  <si>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</si>
  <si>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</si>
  <si>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</si>
  <si>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</si>
  <si>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</si>
  <si>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</si>
  <si>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</si>
  <si>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</si>
  <si>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</si>
  <si>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</si>
  <si>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</si>
  <si>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</si>
  <si>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</si>
  <si>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</si>
  <si>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</si>
  <si>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</si>
  <si>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</si>
  <si>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</si>
  <si>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</si>
  <si>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</si>
  <si>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</si>
  <si>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</si>
  <si>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</si>
  <si>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</si>
  <si>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</si>
  <si>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</si>
  <si>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</si>
  <si>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</si>
  <si>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</si>
  <si>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</si>
  <si>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</si>
  <si>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</si>
  <si>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</si>
  <si>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</si>
  <si>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</si>
  <si>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</si>
  <si>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</si>
  <si>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</si>
  <si>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</si>
  <si>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</si>
  <si>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</si>
  <si>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</si>
  <si>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</si>
  <si>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</si>
  <si>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</si>
  <si>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</si>
  <si>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</si>
  <si>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</si>
  <si>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</si>
  <si>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</si>
  <si>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</si>
  <si>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</si>
  <si>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</si>
  <si>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</si>
  <si>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</si>
  <si>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</si>
  <si>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</si>
  <si>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</si>
  <si>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</si>
  <si>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</si>
  <si>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</si>
  <si>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</si>
  <si>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</si>
  <si>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</si>
  <si>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</si>
  <si>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</si>
  <si>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</si>
  <si>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</si>
  <si>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</si>
  <si>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</si>
  <si>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</si>
  <si>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</si>
  <si>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</si>
  <si>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</si>
  <si>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</si>
  <si>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</si>
  <si>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</si>
  <si>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</si>
  <si>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</si>
  <si>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</si>
  <si>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</si>
  <si>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</si>
  <si>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</si>
  <si>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</si>
  <si>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</si>
  <si>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</si>
  <si>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</si>
  <si>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</si>
  <si>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</si>
  <si>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</si>
  <si>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</si>
  <si>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</si>
  <si>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</si>
  <si>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</si>
  <si>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</si>
  <si>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</si>
  <si>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</si>
  <si>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</si>
  <si>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</si>
  <si>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</si>
  <si>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</si>
  <si>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</si>
  <si>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</si>
  <si>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</si>
  <si>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</si>
  <si>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</si>
  <si>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</si>
  <si>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</si>
  <si>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</si>
  <si>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</si>
  <si>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</si>
  <si>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</si>
  <si>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</si>
  <si>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</si>
  <si>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</si>
  <si>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</si>
  <si>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</si>
  <si>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</si>
  <si>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</si>
  <si>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</si>
  <si>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</si>
  <si>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</si>
  <si>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</si>
  <si>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</si>
  <si>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</si>
  <si>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</si>
  <si>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</si>
  <si>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</si>
  <si>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</si>
  <si>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</si>
  <si>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</si>
  <si>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</si>
  <si>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</si>
  <si>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</si>
  <si>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</si>
  <si>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</si>
  <si>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</si>
  <si>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</si>
  <si>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</si>
  <si>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</si>
  <si>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</si>
  <si>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</si>
  <si>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</si>
  <si>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</si>
  <si>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</si>
  <si>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</si>
  <si>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</si>
  <si>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</si>
  <si>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</si>
  <si>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</si>
  <si>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</si>
  <si>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</si>
  <si>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</si>
  <si>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</si>
  <si>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</si>
  <si>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</si>
  <si>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</si>
  <si>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</si>
  <si>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</si>
  <si>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</si>
  <si>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</si>
  <si>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</si>
  <si>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</si>
  <si>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</si>
  <si>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</si>
  <si>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</si>
  <si>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</si>
  <si>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</si>
  <si>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</si>
  <si>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</si>
  <si>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</si>
  <si>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</si>
  <si>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</si>
  <si>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</si>
  <si>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</si>
  <si>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</si>
  <si>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</si>
  <si>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</si>
  <si>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</si>
  <si>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</si>
  <si>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</si>
  <si>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</si>
  <si>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</si>
  <si>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</si>
  <si>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</si>
  <si>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</si>
  <si>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</si>
  <si>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</si>
  <si>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</si>
  <si>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</si>
  <si>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</si>
  <si>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</si>
  <si>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</si>
  <si>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</si>
  <si>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</si>
  <si>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</si>
  <si>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</si>
  <si>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</si>
  <si>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</si>
  <si>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</si>
  <si>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</si>
  <si>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</si>
  <si>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</si>
  <si>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</si>
  <si>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</si>
  <si>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</si>
  <si>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</si>
  <si>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</si>
  <si>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</si>
  <si>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</si>
  <si>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</si>
  <si>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</si>
  <si>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</si>
  <si>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</si>
  <si>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</si>
  <si>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</si>
  <si>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</si>
  <si>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</si>
  <si>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</si>
  <si>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</si>
  <si>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</si>
  <si>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</si>
  <si>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</si>
  <si>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</si>
  <si>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</si>
  <si>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</si>
  <si>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</si>
  <si>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</si>
  <si>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</si>
  <si>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</si>
  <si>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</si>
  <si>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</si>
  <si>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</si>
  <si>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</si>
  <si>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</si>
  <si>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</si>
  <si>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</si>
  <si>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</si>
  <si>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</si>
  <si>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</si>
  <si>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</si>
  <si>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</si>
  <si>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</si>
  <si>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</si>
  <si>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</si>
  <si>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</si>
  <si>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</si>
  <si>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</si>
  <si>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</si>
  <si>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</si>
  <si>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</si>
  <si>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</si>
  <si>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</si>
  <si>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</si>
  <si>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</si>
  <si>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</si>
  <si>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</si>
  <si>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</si>
  <si>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</si>
  <si>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</si>
  <si>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</si>
  <si>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</si>
  <si>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</si>
  <si>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</si>
  <si>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</si>
  <si>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</si>
  <si>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</si>
  <si>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</si>
  <si>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</si>
  <si>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</si>
  <si>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</si>
  <si>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</si>
  <si>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</si>
  <si>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</si>
  <si>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</si>
  <si>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</si>
  <si>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</si>
  <si>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</si>
  <si>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</si>
  <si>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</si>
  <si>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</si>
  <si>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</si>
  <si>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</si>
  <si>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</si>
  <si>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</si>
  <si>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</si>
  <si>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</si>
  <si>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</si>
  <si>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</si>
  <si>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</si>
  <si>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</si>
  <si>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</si>
  <si>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</si>
  <si>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</si>
  <si>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</si>
  <si>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</si>
  <si>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</si>
  <si>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</si>
  <si>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</si>
  <si>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</si>
  <si>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</si>
  <si>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</si>
  <si>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</si>
  <si>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</si>
  <si>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</si>
  <si>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</si>
  <si>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</si>
  <si>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</si>
  <si>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</si>
  <si>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</si>
  <si>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</si>
  <si>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</si>
  <si>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</si>
  <si>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</si>
  <si>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</si>
  <si>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</si>
  <si>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</si>
  <si>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</si>
  <si>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</si>
  <si>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</si>
  <si>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</si>
  <si>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</si>
  <si>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</si>
  <si>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</si>
  <si>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</si>
  <si>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</si>
  <si>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</si>
  <si>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</si>
  <si>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</si>
  <si>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</si>
  <si>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</si>
  <si>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</si>
  <si>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</si>
  <si>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</si>
  <si>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</si>
  <si>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</si>
  <si>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</si>
  <si>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</si>
  <si>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</si>
  <si>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</si>
  <si>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</si>
  <si>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</si>
  <si>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</si>
  <si>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</si>
  <si>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</si>
  <si>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</si>
  <si>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</si>
  <si>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</si>
  <si>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</si>
  <si>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</si>
  <si>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</si>
  <si>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</si>
  <si>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</si>
  <si>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</si>
  <si>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</si>
  <si>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</si>
  <si>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</si>
  <si>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</si>
  <si>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</si>
  <si>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</si>
  <si>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</si>
  <si>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</si>
  <si>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</si>
  <si>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</si>
  <si>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</si>
  <si>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</si>
  <si>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</si>
  <si>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</si>
  <si>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</si>
  <si>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</si>
  <si>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</si>
  <si>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</si>
  <si>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</si>
  <si>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</si>
  <si>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</si>
  <si>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</si>
  <si>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</si>
  <si>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</si>
  <si>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</si>
  <si>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</si>
  <si>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</si>
  <si>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</si>
  <si>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</si>
  <si>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</si>
  <si>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</si>
  <si>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</si>
  <si>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</si>
  <si>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</si>
  <si>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</si>
  <si>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</si>
  <si>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</si>
  <si>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</si>
  <si>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</si>
  <si>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</si>
  <si>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</si>
  <si>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</si>
  <si>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</si>
  <si>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</si>
  <si>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</si>
  <si>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</si>
  <si>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</si>
  <si>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</si>
  <si>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</si>
  <si>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</si>
  <si>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</si>
  <si>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</si>
  <si>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</si>
  <si>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</si>
  <si>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</si>
  <si>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</si>
  <si>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</si>
  <si>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</si>
  <si>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</si>
  <si>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</si>
  <si>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</si>
  <si>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</si>
  <si>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</si>
  <si>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</si>
  <si>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</si>
  <si>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</si>
  <si>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</si>
  <si>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</si>
  <si>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</si>
  <si>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</si>
  <si>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</si>
  <si>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</si>
  <si>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</si>
  <si>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</si>
  <si>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</si>
  <si>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</si>
  <si>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</si>
  <si>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</si>
  <si>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</si>
  <si>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</si>
  <si>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</si>
  <si>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</si>
  <si>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</si>
  <si>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</si>
  <si>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</si>
  <si>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</si>
  <si>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</si>
  <si>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</si>
  <si>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</si>
  <si>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</si>
  <si>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</si>
  <si>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</si>
  <si>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</si>
  <si>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</si>
  <si>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</si>
  <si>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</si>
  <si>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</si>
  <si>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</si>
  <si>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</si>
  <si>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</si>
  <si>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</si>
  <si>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</si>
  <si>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</si>
  <si>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</si>
  <si>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</si>
  <si>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</si>
  <si>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</si>
  <si>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</si>
  <si>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</si>
  <si>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</si>
  <si>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</si>
  <si>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</si>
  <si>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</si>
  <si>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</si>
  <si>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</si>
  <si>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</si>
  <si>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</si>
  <si>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</si>
  <si>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</si>
  <si>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</si>
  <si>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</si>
  <si>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</si>
  <si>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</si>
  <si>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</si>
  <si>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</si>
  <si>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</si>
  <si>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</si>
  <si>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</si>
  <si>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</si>
  <si>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</si>
  <si>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</si>
  <si>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</si>
  <si>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</si>
  <si>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</si>
  <si>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</si>
  <si>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</si>
  <si>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</si>
  <si>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</si>
  <si>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</si>
  <si>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</si>
  <si>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</si>
  <si>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</si>
  <si>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</si>
  <si>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</si>
  <si>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</si>
  <si>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</si>
  <si>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</si>
  <si>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</si>
  <si>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</si>
  <si>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</si>
  <si>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</si>
  <si>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</si>
  <si>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</si>
  <si>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</si>
  <si>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</si>
  <si>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</si>
  <si>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</si>
  <si>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</si>
  <si>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</si>
  <si>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</si>
  <si>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</si>
  <si>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</si>
  <si>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</si>
  <si>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</si>
  <si>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</si>
  <si>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</si>
  <si>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</si>
  <si>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</si>
  <si>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</si>
  <si>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</si>
  <si>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</si>
  <si>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</si>
  <si>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</si>
  <si>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</si>
  <si>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</si>
  <si>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</si>
  <si>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</si>
  <si>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</si>
  <si>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</si>
  <si>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</si>
  <si>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</si>
  <si>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</si>
  <si>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</si>
  <si>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</si>
  <si>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</si>
  <si>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</si>
  <si>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</si>
  <si>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</si>
  <si>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</si>
  <si>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</si>
  <si>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</si>
  <si>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</si>
  <si>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</si>
  <si>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</si>
  <si>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</si>
  <si>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</si>
  <si>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</si>
  <si>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</si>
  <si>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</si>
  <si>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</si>
  <si>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</si>
  <si>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</si>
  <si>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</si>
  <si>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</si>
  <si>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</si>
  <si>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</si>
  <si>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</si>
  <si>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</si>
  <si>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</si>
  <si>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</si>
  <si>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</si>
  <si>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</si>
  <si>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</si>
  <si>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</si>
  <si>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</si>
  <si>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</si>
  <si>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</si>
  <si>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</si>
  <si>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</si>
  <si>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</si>
  <si>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</si>
  <si>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</si>
  <si>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</si>
  <si>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</si>
  <si>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</si>
  <si>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</si>
  <si>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</si>
  <si>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PCM-20251209-00002399</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</si>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</sst>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337.82531249999738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1.3055555551545694E-2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46000.773738425924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46000.773738425924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46000.773738425924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46000.773738425924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46000.773738425924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46000.773738425924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46000.773738425924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46000.773738425924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46000.773738425924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46000.773738425924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46000.773738425924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46000.773738425924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46000.773738425924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46000.773738425924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46000.773738425924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46000.773738425924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46000.773738425924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46000.773738425924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46000.773738425924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46000.773738425924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46000.773738425924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46000.773738425924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46000.773738425924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46000.773738425924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46000.773738425924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46000.773738425924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46000.773738425924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46000.773738425924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46000.773738425924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46000.773738425924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46000.773738425924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46000.773738425924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46000.773738425924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46000.773738425924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46000.773738425924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46000.773738425924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46000.773738425924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46000.773738425924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46000.773738425924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46000.773738425924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46000.773738425924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46000.773738425924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46000.773738425924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46000.773738425924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46000.773738425924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46000.773738425924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46000.773738425924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46000.773738425924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46000.773738425924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46000.773738425924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46000.773738425924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46000.773738425924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46000.773738425924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46000.773738425924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46000.773738425924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46000.773738425924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46000.773738425924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46000.773738425924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46000.773738425924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46000.773738425924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46000.773738425924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46000.773738425924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46000.773738425924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46000.773738425924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46000.773738425924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46000.773738425924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46000.773738425924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46000.773738425924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46000.773738425924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46000.773738425924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46000.773738425924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46000.773738425924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46000.773738425924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46000.773738425924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46000.773738425924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46000.773738425924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46000.773738425924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46000.773738425924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46000.773738425924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46000.773738425924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46000.773738425924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46000.773738425924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46000.773738425924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46000.773738425924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46000.773738425924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46000.773738425924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46000.773738425924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46000.773738425924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46000.773738425924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46000.773738425924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46000.773738425924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46000.773738425924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46000.773738425924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46000.773738425924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46000.773738425924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46000.773738425924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46000.773738425924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46000.773738425924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46000.773738425924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46000.773738425924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46000.773738425924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46000.773738425924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46000.773738425924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46000.773738425924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46000.773738425924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46000.773738425924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46000.773738425924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46000.773738425924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46000.773738425924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46000.773738425924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46000.773738425924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46000.773738425924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46000.773738425924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46000.773738425924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46000.773738425924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46000.773738425924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46000.773738425924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46000.773738425924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46000.773738425924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46000.773738425924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46000.773738425924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46000.773738425924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46000.773738425924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46000.773738425924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46000.773738425924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46000.773738425924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46000.773738425924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46000.773738425924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46000.773738425924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46000.773738425924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46000.773738425924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46000.773738425924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46000.773738425924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46000.773738425924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46000.773738425924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46000.773738425924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46000.773738425924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46000.773738425924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46000.773738425924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46000.773738425924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46000.773738425924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46000.773738425924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46000.773738425924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46000.773738425924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46000.773738425924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46000.773738425924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46000.773738425924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46000.773738425924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46000.773738425924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46000.773738425924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46000.773738425924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46000.773738425924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46000.773738425924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46000.773738425924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46000.773738425924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46000.773738425924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46000.773738425924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46000.773738425924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46000.773738425924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46000.773738425924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46000.773738425924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9B40D3DE-7E36-44EF-9557-1644048433F7}"/>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175.77390046296205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16.386319444442051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3.4183564814811689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46000.773738425924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46000.773738425924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46000.773738425924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46000.773738425924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46000.773738425924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46000.773738425924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46000.773738425924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46000.773738425924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46000.773738425924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46000.773738425924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46000.773738425924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46000.773738425924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46000.773738425924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46000.773738425924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46000.773738425924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46000.773738425924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46000.773738425924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46000.773738425924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46000.773738425924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46000.773738425924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46000.773738425924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46000.773738425924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46000.773738425924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46000.773738425924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46000.773738425924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46000.773738425924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46000.773738425924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46000.773738425924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46000.773738425924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46000.773738425924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46000.773738425924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46000.773738425924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46000.773738425924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46000.773738425924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46000.773738425924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46000.773738425924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46000.773738425924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46000.773738425924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46000.773738425924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46000.773738425924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46000.773738425924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46000.773738425924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46000.773738425924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46000.773738425924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46000.773738425924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46000.773738425924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46000.773738425924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46000.773738425924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46000.773738425924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46000.773738425924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46000.773738425924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46000.773738425924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46000.773738425924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46000.773738425924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46000.773738425924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46000.773738425924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46000.773738425924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46000.773738425924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46000.773738425924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46000.773738425924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46000.773738425924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46000.773738425924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46000.773738425924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46000.773738425924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46000.773738425924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46000.773738425924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46000.773738425924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46000.773738425924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46000.773738425924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46000.773738425924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46000.773738425924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46000.773738425924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46000.773738425924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46000.773738425924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46000.773738425924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46000.773738425924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46000.773738425924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46000.773738425924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46000.773738425924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46000.773738425924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46000.773738425924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46000.773738425924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46000.773738425924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46000.773738425924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46000.773738425924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46000.773738425924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46000.773738425924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46000.773738425924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46000.773738425924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46000.773738425924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46000.773738425924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46000.773738425924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46000.773738425924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46000.773738425924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46000.773738425924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46000.773738425924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46000.773738425924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46000.773738425924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46000.773738425924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46000.773738425924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46000.773738425924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46000.773738425924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46000.773738425924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46000.773738425924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46000.773738425924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46000.773738425924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46000.773738425924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46000.773738425924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46000.773738425924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46000.773738425924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46000.773738425924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46000.773738425924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46000.773738425924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46000.773738425924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46000.773738425924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46000.773738425924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46000.773738425924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46000.773738425924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46000.773738425924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46000.773738425924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46000.773738425924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46000.773738425924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46000.773738425924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46000.773738425924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46000.773738425924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46000.773738425924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46000.773738425924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46000.773738425924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46000.773738425924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46000.773738425924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46000.773738425924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46000.773738425924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46000.773738425924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46000.773738425924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46000.773738425924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46000.773738425924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46000.773738425924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46000.773738425924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46000.773738425924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46000.773738425924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46000.773738425924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46000.773738425924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46000.773738425924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46000.773738425924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46000.773738425924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46000.773738425924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46000.773738425924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46000.773738425924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46000.773738425924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46000.773738425924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46000.773738425924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46000.773738425924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46000.773738425924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46000.773738425924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46000.773738425924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46000.773738425924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46000.773738425924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46000.773738425924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46000.773738425924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46000.773738425924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46000.773738425924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46000.773738425924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46000.773738425924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46000.773738425924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46000.773738425924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46000.773738425924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46000.773738425924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46000.773738425924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46000.773738425924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46000.773738425924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46000.773738425924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46000.773738425924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46000.773738425924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46000.773738425924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46000.773738425924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46000.773738425924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46000.773738425924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46000.773738425924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46000.773738425924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46000.773738425924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46000.773738425924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46000.773738425924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46000.773738425924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46000.773738425924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46000.773738425924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46000.773738425924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46000.773738425924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46000.773738425924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46000.773738425924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46000.773738425924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46000.773738425924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46000.773738425924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46000.773738425924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46000.773738425924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46000.773738425924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46000.773738425924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46000.773738425924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46000.773738425924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46000.773738425924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46000.773738425924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46000.773738425924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46000.773738425924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46000.773738425924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46000.773738425924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46000.773738425924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46000.773738425924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46000.773738425924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46000.773738425924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46000.773738425924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46000.773738425924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46000.773738425924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46000.773738425924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46000.773738425924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46000.773738425924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46000.773738425924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46000.773738425924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46000.773738425924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46000.773738425924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46000.773738425924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46000.773738425924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46000.773738425924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46000.773738425924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46000.773738425924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46000.773738425924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46000.773738425924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46000.773738425924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46000.773738425924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46000.773738425924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46000.773738425924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46000.773738425924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46000.773738425924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46000.773738425924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46000.773738425924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46000.773738425924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46000.773738425924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46000.773738425924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46000.773738425924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46000.773738425924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46000.773738425924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46000.773738425924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46000.773738425924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46000.773738425924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46000.773738425924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46000.773738425924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46000.773738425924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46000.773738425924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46000.773738425924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46000.773738425924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46000.773738425924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46000.773738425924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46000.773738425924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46000.773738425924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46000.773738425924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46000.773738425924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46000.773738425924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46000.773738425924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46000.773738425924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46000.773738425924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46000.773738425924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46000.773738425924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46000.773738425924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46000.773738425924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46000.773738425924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46000.773738425924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46000.773738425924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46000.773738425924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46000.773738425924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46000.773738425924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46000.773738425924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46000.773738425924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46000.773738425924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46000.773738425924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46000.773738425924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46000.773738425924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46000.773738425924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46000.773738425924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46000.773738425924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46000.773738425924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46000.773738425924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46000.773738425924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46000.773738425924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46000.773738425924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46000.773738425924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46000.773738425924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46000.773738425924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46000.773738425924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46000.773738425924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46000.773738425924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46000.773738425924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46000.773738425924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46000.773738425924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46000.773738425924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46000.773738425924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46000.773738425924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46000.773738425924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46000.773738425924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46000.773738425924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46000.773738425924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46000.773738425924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46000.773738425924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46000.773738425924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46000.773738425924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46000.773738425924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46000.773738425924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46000.773738425924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46000.773738425924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46000.773738425924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46000.773738425924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46000.773738425924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46000.773738425924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46000.773738425924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46000.773738425924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46000.773738425924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46000.773738425924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46000.773738425924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46000.773738425924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46000.773738425924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46000.773738425924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46000.773738425924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46000.773738425924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46000.773738425924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46000.773738425924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46000.773738425924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46000.773738425924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46000.773738425924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46000.773738425924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46000.773738425924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46000.773738425924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46000.773738425924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46000.773738425924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46000.773738425924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46000.773738425924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46000.773738425924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46000.773738425924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46000.773738425924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46000.773738425924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46000.773738425924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46000.773738425924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46000.773738425924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46000.773738425924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46000.773738425924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46000.773738425924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46000.773738425924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46000.773738425924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46000.773738425924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46000.773738425924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46000.773738425924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46000.773738425924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46000.773738425924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46000.773738425924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46000.773738425924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46000.773738425924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46000.773738425924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46000.773738425924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46000.773738425924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46000.773738425924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46000.773738425924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46000.773738425924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46000.773738425924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46000.773738425924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46000.773738425924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46000.773738425924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46000.773738425924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46000.773738425924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46000.773738425924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46000.773738425924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46000.773738425924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46000.773738425924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46000.773738425924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46000.773738425924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46000.773738425924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46000.773738425924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46000.773738425924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46000.773738425924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46000.773738425924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46000.773738425924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46000.773738425924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46000.773738425924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46000.773738425924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46000.773738425924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46000.773738425924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46000.773738425924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46000.773738425924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46000.773738425924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46000.773738425924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46000.773738425924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46000.773738425924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46000.773738425924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46000.773738425924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46000.773738425924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46000.773738425924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46000.773738425924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46000.773738425924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46000.773738425924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46000.773738425924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46000.773738425924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46000.773738425924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46000.773738425924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46000.773738425924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46000.773738425924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46000.773738425924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46000.773738425924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46000.773738425924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46000.773738425924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46000.773738425924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46000.773738425924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46000.773738425924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46000.773738425924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46000.773738425924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46000.773738425924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46000.773738425924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46000.773738425924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46000.773738425924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46000.773738425924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46000.773738425924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46000.773738425924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46000.773738425924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46000.773738425924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46000.773738425924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46000.773738425924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46000.773738425924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46000.773738425924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46000.773738425924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46000.773738425924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46000.773738425924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46000.773738425924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46000.773738425924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46000.773738425924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46000.773738425924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46000.773738425924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46000.773738425924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46000.773738425924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46000.773738425924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46000.773738425924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46000.773738425924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46000.773738425924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46000.773738425924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46000.773738425924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46000.773738425924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46000.773738425924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46000.773738425924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46000.773738425924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46000.773738425924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46000.773738425924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46000.773738425924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46000.773738425924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46000.773738425924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46000.773738425924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46000.773738425924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46000.773738425924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46000.773738425924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46000.773738425924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46000.773738425924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46000.773738425924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46000.773738425924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46000.773738425924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46000.773738425924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46000.773738425924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46000.773738425924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46000.773738425924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46000.773738425924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46000.773738425924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46000.773738425924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46000.773738425924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46000.773738425924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46000.773738425924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46000.773738425924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46000.773738425924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46000.773738425924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46000.773738425924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46000.773738425924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46000.773738425924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46000.773738425924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46000.773738425924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46000.773738425924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46000.773738425924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46000.773738425924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46000.773738425924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46000.773738425924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46000.773738425924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46000.773738425924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46000.773738425924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46000.773738425924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46000.773738425924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46000.773738425924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46000.773738425924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46000.773738425924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46000.773738425924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46000.773738425924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46000.773738425924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46000.773738425924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46000.773738425924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46000.773738425924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46000.773738425924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46000.773738425924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46000.773738425924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46000.773738425924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46000.773738425924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46000.773738425924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46000.773738425924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46000.773738425924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46000.773738425924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46000.773738425924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46000.773738425924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46000.773738425924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46000.773738425924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46000.773738425924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46000.773738425924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46000.773738425924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46000.773738425924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46000.773738425924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46000.773738425924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46000.773738425924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46000.773738425924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46000.773738425924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46000.773738425924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46000.773738425924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46000.773738425924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46000.773738425924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46000.773738425924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46000.773738425924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46000.773738425924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46000.773738425924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46000.773738425924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46000.773738425924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46000.773738425924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46000.773738425924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46000.773738425924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46000.773738425924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46000.773738425924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46000.773738425924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46000.773738425924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46000.773738425924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46000.773738425924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46000.773738425924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46000.773738425924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46000.773738425924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46000.773738425924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46000.773738425924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46000.773738425924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46000.773738425924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46000.773738425924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46000.773738425924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46000.773738425924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46000.773738425924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46000.773738425924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46000.773738425924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46000.773738425924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46000.773738425924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46000.773738425924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46000.773738425924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46000.773738425924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46000.773738425924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46000.773738425924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46000.773738425924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46000.773738425924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46000.773738425924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46000.773738425924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46000.773738425924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46000.773738425924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46000.773738425924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46000.773738425924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46000.773738425924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46000.773738425924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46000.773738425924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46000.773738425924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46000.773738425924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46000.773738425924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46000.773738425924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46000.773738425924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46000.773738425924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46000.773738425924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46000.773738425924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46000.773738425924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46000.773738425924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46000.773738425924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46000.773738425924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46000.773738425924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46000.773738425924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46000.773738425924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46000.773738425924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46000.773738425924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46000.773738425924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46000.773738425924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46000.773738425924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46000.773738425924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46000.773738425924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46000.773738425924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46000.773738425924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46000.773738425924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46000.773738425924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46000.773738425924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46000.773738425924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46000.773738425924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46000.773738425924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46000.773738425924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46000.773738425924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46000.773738425924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46000.773738425924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46000.773738425924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46000.773738425924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46000.773738425924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46000.773738425924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46000.773738425924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46000.773738425924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46000.773738425924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46000.773738425924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46000.773738425924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46000.773738425924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46000.773738425924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46000.773738425924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46000.773738425924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46000.773738425924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46000.773738425924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46000.773738425924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46000.773738425924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46000.773738425924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46000.773738425924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46000.773738425924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46000.773738425924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46000.773738425924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46000.773738425924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46000.773738425924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46000.773738425924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46000.773738425924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46000.773738425924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46000.773738425924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46000.773738425924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46000.773738425924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46000.773738425924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46000.773738425924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46000.773738425924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46000.773738425924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46000.773738425924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46000.773738425924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46000.773738425924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46000.773738425924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46000.773738425924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46000.773738425924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46000.773738425924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46000.773738425924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46000.773738425924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46000.773738425924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46000.773738425924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46000.773738425924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46000.773738425924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46000.773738425924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46000.773738425924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46000.773738425924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46000.773738425924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46000.773738425924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46000.773738425924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46000.773738425924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46000.773738425924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46000.773738425924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46000.773738425924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46000.773738425924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46000.773738425924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46000.773738425924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46000.773738425924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46000.773738425924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46000.773738425924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46000.773738425924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46000.773738425924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46000.773738425924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46000.773738425924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46000.773738425924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46000.773738425924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46000.773738425924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46000.773738425924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46000.773738425924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46000.773738425924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46000.773738425924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46000.773738425924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46000.773738425924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46000.773738425924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46000.773738425924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46000.773738425924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46000.773738425924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46000.773738425924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46000.773738425924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46000.773738425924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46000.773738425924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46000.773738425924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46000.773738425924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46000.773738425924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46000.773738425924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46000.773738425924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46000.773738425924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46000.773738425924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46000.773738425924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46000.773738425924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46000.773738425924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46000.773738425924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46000.773738425924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46000.773738425924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46000.773738425924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46000.773738425924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46000.773738425924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46000.773738425924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46000.773738425924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46000.773738425924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46000.773738425924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46000.773738425924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46000.773738425924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46000.773738425924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46000.773738425924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46000.773738425924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46000.773738425924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46000.773738425924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46000.773738425924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46000.773738425924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46000.773738425924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46000.773738425924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46000.773738425924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46000.773738425924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46000.773738425924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46000.773738425924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46000.773738425924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46000.773738425924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46000.773738425924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46000.773738425924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46000.773738425924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46000.773738425924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46000.773738425924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46000.773738425924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46000.773738425924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46000.773738425924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46000.773738425924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46000.773738425924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46000.773738425924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46000.773738425924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46000.773738425924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46000.773738425924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46000.773738425924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46000.773738425924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46000.773738425924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46000.773738425924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46000.773738425924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46000.773738425924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46000.773738425924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46000.773738425924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46000.773738425924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46000.773738425924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46000.773738425924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46000.773738425924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46000.773738425924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46000.773738425924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46000.773738425924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46000.773738425924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46000.773738425924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46000.773738425924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46000.773738425924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46000.773738425924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46000.773738425924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46000.773738425924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46000.773738425924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46000.773738425924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46000.773738425924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46000.773738425924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46000.773738425924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46000.773738425924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46000.773738425924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46000.773738425924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46000.773738425924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46000.773738425924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46000.773738425924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46000.773738425924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46000.773738425924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46000.773738425924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46000.773738425924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46000.773738425924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46000.773738425924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46000.773738425924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46000.773738425924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46000.773738425924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46000.773738425924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46000.773738425924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46000.773738425924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46000.773738425924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46000.773738425924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46000.773738425924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46000.773738425924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46000.773738425924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46000.773738425924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46000.773738425924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46000.773738425924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46000.773738425924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46000.773738425924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46000.773738425924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46000.773738425924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46000.773738425924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46000.773738425924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46000.773738425924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46000.773738425924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46000.773738425924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46000.773738425924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46000.773738425924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46000.773738425924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46000.773738425924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46000.773738425924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46000.773738425924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46000.773738425924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46000.773738425924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46000.773738425924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46000.773738425924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46000.773738425924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46000.773738425924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46000.773738425924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46000.773738425924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46000.773738425924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46000.773738425924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46000.773738425924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46000.773738425924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46000.773738425924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46000.773738425924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46000.773738425924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46000.773738425924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46000.773738425924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46000.773738425924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46000.773738425924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46000.773738425924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46000.773738425924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46000.773738425924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46000.773738425924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46000.773738425924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46000.773738425924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46000.773738425924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46000.773738425924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46000.773738425924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46000.773738425924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46000.773738425924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46000.773738425924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46000.773738425924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46000.773738425924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46000.773738425924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46000.773738425924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46000.773738425924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46000.773738425924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46000.773738425924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46000.773738425924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46000.773738425924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46000.773738425924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46000.773738425924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46000.773738425924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46000.773738425924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46000.773738425924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46000.773738425924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46000.773738425924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46000.773738425924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46000.773738425924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46000.773738425924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46000.773738425924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46000.773738425924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46000.773738425924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46000.773738425924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46000.773738425924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46000.773738425924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46000.773738425924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46000.773738425924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46000.773738425924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46000.773738425924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46000.773738425924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46000.773738425924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46000.773738425924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46000.773738425924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46000.773738425924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46000.773738425924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46000.773738425924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46000.773738425924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46000.773738425924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46000.773738425924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46000.773738425924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46000.773738425924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46000.773738425924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46000.773738425924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46000.773738425924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46000.773738425924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46000.773738425924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46000.773738425924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46000.773738425924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46000.773738425924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46000.773738425924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46000.773738425924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46000.773738425924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46000.773738425924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46000.773738425924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46000.773738425924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46000.773738425924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46000.773738425924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46000.773738425924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46000.773738425924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46000.773738425924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46000.773738425924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46000.773738425924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46000.773738425924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46000.773738425924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46000.773738425924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46000.773738425924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46000.773738425924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46000.773738425924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46000.773738425924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46000.773738425924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46000.773738425924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46000.773738425924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46000.773738425924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46000.773738425924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46000.773738425924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46000.773738425924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46000.773738425924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46000.773738425924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46000.773738425924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46000.773738425924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46000.773738425924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46000.773738425924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46000.773738425924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46000.773738425924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46000.773738425924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46000.773738425924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46000.773738425924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46000.773738425924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46000.773738425924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46000.773738425924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46000.773738425924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46000.773738425924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46000.773738425924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46000.773738425924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46000.773738425924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46000.773738425924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46000.773738425924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46000.773738425924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46000.773738425924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46000.773738425924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46000.773738425924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46000.773738425924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46000.773738425924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46000.773738425924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46000.773738425924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46000.773738425924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46000.773738425924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46000.773738425924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46000.773738425924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46000.773738425924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46000.773738425924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46000.773738425924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46000.773738425924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46000.773738425924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46000.773738425924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46000.773738425924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46000.773738425924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46000.773738425924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46000.773738425924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46000.773738425924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46000.773738425924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46000.773738425924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46000.773738425924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46000.773738425924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46000.773738425924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46000.773738425924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46000.773738425924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46000.773738425924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46000.773738425924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46000.773738425924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46000.773738425924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46000.773738425924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46000.773738425924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46000.773738425924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46000.773738425924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46000.773738425924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46000.773738425924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46000.773738425924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46000.773738425924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46000.773738425924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46000.773738425924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46000.773738425924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46000.773738425924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46000.773738425924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46000.773738425924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46000.773738425924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46000.773738425924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46000.773738425924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46000.773738425924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46000.773738425924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46000.773738425924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46000.773738425924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46000.773738425924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46000.773738425924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46000.773738425924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46000.773738425924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46000.773738425924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46000.773738425924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46000.773738425924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46000.773738425924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46000.773738425924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46000.773738425924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46000.773738425924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46000.773738425924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46000.773738425924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46000.773738425924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46000.773738425924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46000.773738425924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46000.773738425924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46000.773738425924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46000.773738425924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46000.773738425924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46000.773738425924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46000.773738425924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46000.773738425924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46000.773738425924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46000.773738425924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46000.773738425924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46000.773738425924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46000.773738425924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46000.773738425924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46000.773738425924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46000.773738425924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46000.773738425924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46000.773738425924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46000.773738425924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46000.773738425924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46000.773738425924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46000.773738425924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46000.773738425924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46000.773738425924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46000.773738425924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46000.773738425924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46000.773738425924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46000.773738425924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46000.773738425924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46000.773738425924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46000.773738425924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46000.773738425924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46000.773738425924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46000.773738425924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46000.773738425924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46000.773738425924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46000.773738425924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46000.773738425924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46000.773738425924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46000.773738425924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46000.773738425924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46000.773738425924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46000.773738425924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46000.773738425924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46000.773738425924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46000.773738425924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46000.773738425924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46000.773738425924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46000.773738425924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46000.773738425924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46000.773738425924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46000.773738425924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46000.773738425924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46000.773738425924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46000.773738425924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46000.773738425924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46000.773738425924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46000.773738425924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46000.773738425924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46000.773738425924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46000.773738425924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46000.773738425924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46000.773738425924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46000.773738425924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46000.773738425924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46000.773738425924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46000.773738425924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46000.773738425924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46000.773738425924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46000.773738425924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46000.773738425924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46000.773738425924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46000.773738425924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46000.773738425924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46000.773738425924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46000.773738425924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46000.773738425924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46000.773738425924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46000.773738425924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46000.773738425924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46000.773738425924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46000.773738425924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46000.773738425924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46000.773738425924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46000.773738425924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46000.773738425924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46000.773738425924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46000.773738425924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46000.773738425924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46000.773738425924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46000.773738425924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46000.773738425924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46000.773738425924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46000.773738425924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46000.773738425924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46000.773738425924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46000.773738425924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46000.773738425924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46000.773738425924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46000.773738425924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46000.773738425924</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297.29302083332732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1.9795949074032251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46000.773738425924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0.45550925925635966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46000.773738425924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46000.773738425924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46000.773738425924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46000.773738425924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46000.773738425924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46000.773738425924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46000.773738425924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46000.773738425924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46000.773738425924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46000.773738425924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46000.773738425924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46000.773738425924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46000.773738425924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46000.773738425924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46000.773738425924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46000.773738425924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46000.773738425924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46000.773738425924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46000.773738425924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46000.773738425924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46000.773738425924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46000.773738425924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46000.773738425924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46000.773738425924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46000.773738425924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46000.773738425924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46000.773738425924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46000.773738425924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46000.773738425924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46000.773738425924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46000.773738425924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46000.773738425924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46000.773738425924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46000.773738425924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46000.773738425924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46000.773738425924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46000.773738425924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46000.773738425924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46000.773738425924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46000.773738425924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46000.773738425924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46000.773738425924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46000.773738425924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46000.773738425924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46000.773738425924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46000.773738425924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46000.773738425924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46000.773738425924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46000.773738425924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46000.773738425924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46000.773738425924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46000.773738425924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46000.773738425924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46000.773738425924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46000.773738425924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46000.773738425924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46000.773738425924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46000.773738425924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46000.773738425924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46000.773738425924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46000.773738425924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46000.773738425924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46000.773738425924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46000.773738425924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46000.773738425924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46000.773738425924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46000.773738425924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46000.773738425924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46000.773738425924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46000.773738425924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46000.773738425924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46000.773738425924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46000.773738425924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46000.773738425924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46000.773738425924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46000.773738425924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46000.773738425924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46000.773738425924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46000.773738425924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46000.773738425924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46000.773738425924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46000.773738425924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46000.773738425924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46000.773738425924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46000.773738425924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46000.773738425924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46000.773738425924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46000.773738425924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46000.773738425924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46000.773738425924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46000.773738425924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46000.773738425924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46000.773738425924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46000.773738425924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46000.773738425924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46000.773738425924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46000.773738425924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46000.773738425924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46000.773738425924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46000.773738425924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46000.773738425924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46000.773738425924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46000.773738425924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46000.773738425924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46000.773738425924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108.9416782407352</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39112</v>
      </c>
      <c r="F3" s="38">
        <v>45926.188877314817</v>
      </c>
      <c r="G3" s="102">
        <f t="shared" ref="G3" ca="1" si="0">IFERROR(NOW()-F3,"")</f>
        <v>74.584861111106875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39112</v>
      </c>
      <c r="F4" s="104">
        <v>45948.661111111112</v>
      </c>
      <c r="G4" s="105">
        <f t="shared" ref="G4" ca="1" si="1">IFERROR(NOW()-F4,"")</f>
        <v>52.112627314811107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19.400439814809943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3.6662499999947613</v>
      </c>
      <c r="H6" s="38">
        <v>45997.093599537038</v>
      </c>
      <c r="I6" s="37" t="str">
        <f>IFERROR(VLOOKUP(D6,DB!A:F,6,0),"")</f>
        <v>SCECO</v>
      </c>
      <c r="J6" s="37" t="str">
        <f>IFERROR(VLOOKUP(D6,DB!A:G,7,0),"")</f>
        <v>In progress</v>
      </c>
      <c r="K6" s="37" t="s">
        <v>39136</v>
      </c>
      <c r="L6" s="37" t="str">
        <f>IFERROR(VLOOKUP(D6,DB!A:I,9,0),"")</f>
        <v>Latis</v>
      </c>
    </row>
    <row r="7" spans="1:13">
      <c r="A7" s="37" t="s">
        <v>39137</v>
      </c>
      <c r="B7" s="37" t="str">
        <f>IFERROR(VLOOKUP(D7,DB!A:K,11,0),"")</f>
        <v/>
      </c>
      <c r="C7" s="37">
        <v>1</v>
      </c>
      <c r="D7" s="100" t="s">
        <v>39138</v>
      </c>
      <c r="E7" s="37" t="s">
        <v>39112</v>
      </c>
      <c r="F7" s="38"/>
      <c r="G7" s="131">
        <f ca="1">IFERROR(NOW()-F7,"")</f>
        <v>46000.773738425924</v>
      </c>
      <c r="H7" s="38">
        <v>46000.716967592591</v>
      </c>
      <c r="I7" s="37" t="str">
        <f>IFERROR(VLOOKUP(D7,DB!A:F,6,0),"")</f>
        <v/>
      </c>
      <c r="J7" s="37" t="str">
        <f>IFERROR(VLOOKUP(D7,DB!A:G,7,0),"")</f>
        <v/>
      </c>
      <c r="K7" s="37" t="s">
        <v>39139</v>
      </c>
      <c r="L7" s="37" t="str">
        <f>IFERROR(VLOOKUP(D7,DB!A:I,9,0),"")</f>
        <v/>
      </c>
    </row>
    <row r="8" spans="1:13">
      <c r="A8" s="37" t="s">
        <v>39140</v>
      </c>
      <c r="B8" s="37" t="str">
        <f>IFERROR(VLOOKUP(D8,DB!A:K,11,0),"")</f>
        <v>R5</v>
      </c>
      <c r="C8" s="37">
        <v>1</v>
      </c>
      <c r="D8" s="100" t="s">
        <v>38272</v>
      </c>
      <c r="E8" s="37" t="s">
        <v>39106</v>
      </c>
      <c r="F8" s="38">
        <v>46000.732106481482</v>
      </c>
      <c r="G8" s="131">
        <f ca="1">IFERROR(NOW()-F8,"")</f>
        <v>4.1631944441178348E-2</v>
      </c>
      <c r="H8" s="38">
        <v>46000.726319444446</v>
      </c>
      <c r="I8" s="37" t="str">
        <f>IFERROR(VLOOKUP(D8,DB!A:F,6,0),"")</f>
        <v>SCECO</v>
      </c>
      <c r="J8" s="37" t="str">
        <f>IFERROR(VLOOKUP(D8,DB!A:G,7,0),"")</f>
        <v>No BB Shifted</v>
      </c>
      <c r="K8" s="37" t="s">
        <v>39141</v>
      </c>
      <c r="L8" s="37" t="str">
        <f>IFERROR(VLOOKUP(D8,DB!A:I,9,0),"")</f>
        <v>Latis</v>
      </c>
    </row>
    <row r="9" spans="1:13">
      <c r="A9" s="37"/>
      <c r="B9" s="37" t="str">
        <f>IFERROR(VLOOKUP(D9,DB!A:K,11,0),"")</f>
        <v/>
      </c>
      <c r="C9" s="37"/>
      <c r="D9" s="153"/>
      <c r="E9" s="37"/>
      <c r="F9" s="38"/>
      <c r="G9" s="131">
        <f ca="1">IFERROR(NOW()-F9,"")</f>
        <v>46000.773738425924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46000.773738425924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46000.773738425924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46000.773738425924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46000.773738425924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46000.773738425924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46000.773738425924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46000.773738425924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46000.773738425924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46000.773738425924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46000.773738425924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46000.773738425924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46000.773738425924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46000.773738425924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46000.773738425924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46000.773738425924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46000.773738425924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46000.773738425924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46000.773738425924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46000.773738425924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46000.773738425924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46000.773738425924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46000.773738425924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46000.773738425924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46000.773738425924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46000.773738425924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46000.773738425924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46000.773738425924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46000.773738425924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46000.773738425924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46000.773738425924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46000.773738425924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46000.773738425924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46000.773738425924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46000.773738425924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46000.773738425924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46000.773738425924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46000.773738425924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46000.773738425924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46000.773738425924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46000.773738425924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46000.773738425924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46000.773738425924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46000.773738425924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46000.773738425924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46000.773738425924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46000.773738425924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46000.773738425924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46000.773738425924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46000.773738425924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46000.773738425924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46000.773738425924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46000.773738425924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46000.773738425924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46000.773738425924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46000.773738425924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46000.773738425924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46000.773738425924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46000.773738425924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46000.773738425924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46000.773738425924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46000.773738425924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46000.773738425924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46000.773738425924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46000.773738425924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46000.773738425924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46000.773738425924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46000.773738425924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46000.773738425924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46000.773738425924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46000.773738425924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46000.773738425924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46000.773738425924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46000.773738425924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46000.773738425924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46000.773738425924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46000.773738425924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46000.773738425924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46000.773738425924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46000.773738425924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46000.773738425924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46000.773738425924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46000.773738425924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46000.773738425924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46000.773738425924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46000.773738425924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46000.773738425924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46000.773738425924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46000.773738425924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46000.773738425924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46000.773738425924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46000.773738425924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46000.773738425924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46000.773738425924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46000.773738425924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46000.773738425924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46000.773738425924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46000.773738425924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46000.773738425924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46000.773738425924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46000.773738425924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46000.773738425924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46000.773738425924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46000.773738425924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46000.773738425924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46000.773738425924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46000.773738425924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46000.773738425924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46000.773738425924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46000.773738425924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46000.773738425924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46000.773738425924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46000.773738425924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46000.773738425924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46000.773738425924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46000.773738425924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46000.773738425924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46000.773738425924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46000.773738425924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46000.773738425924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46000.773738425924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46000.773738425924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46000.773738425924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46000.773738425924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46000.773738425924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46000.773738425924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46000.773738425924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46000.773738425924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46000.773738425924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46000.773738425924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46000.773738425924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46000.773738425924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46000.773738425924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46000.773738425924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46000.773738425924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46000.773738425924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46000.773738425924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46000.773738425924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46000.773738425924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46000.773738425924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46000.773738425924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46000.773738425924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46000.773738425924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46000.773738425924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46000.773738425924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46000.773738425924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46000.773738425924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46000.773738425924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46000.773738425924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46000.773738425924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46000.773738425924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46000.773738425924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46000.773738425924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46000.773738425924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46000.773738425924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46000.773738425924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46000.773738425924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46000.773738425924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46000.773738425924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46000.773738425924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46000.773738425924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46000.773738425924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46000.773738425924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46000.773738425924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46000.773738425924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46000.773738425924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46000.773738425924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46000.773738425924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46000.773738425924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46000.773738425924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46000.773738425924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46000.773738425924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46000.773738425924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46000.773738425924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46000.773738425924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46000.773738425924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46000.773738425924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46000.773738425924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46000.773738425924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46000.773738425924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46000.773738425924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46000.773738425924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46000.773738425924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46000.773738425924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46000.773738425924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46000.773738425924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46000.773738425924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46000.773738425924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46000.773738425924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46000.773738425924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46000.773738425924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46000.773738425924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46000.773738425924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46000.773738425924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46000.773738425924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46000.773738425924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46000.773738425924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46000.773738425924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46000.773738425924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46000.773738425924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46000.773738425924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46000.773738425924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46000.773738425924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46000.773738425924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46000.773738425924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46000.773738425924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46000.773738425924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46000.773738425924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46000.773738425924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46000.773738425924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46000.773738425924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46000.773738425924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46000.773738425924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46000.773738425924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46000.773738425924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46000.773738425924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46000.773738425924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46000.773738425924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46000.773738425924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46000.773738425924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46000.773738425924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46000.773738425924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46000.773738425924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46000.773738425924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46000.773738425924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46000.773738425924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46000.773738425924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46000.773738425924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46000.773738425924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46000.773738425924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46000.773738425924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46000.773738425924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46000.773738425924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46000.773738425924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46000.773738425924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46000.773738425924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46000.773738425924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46000.773738425924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46000.773738425924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46000.773738425924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46000.773738425924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46000.773738425924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46000.773738425924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46000.773738425924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46000.773738425924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46000.773738425924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46000.773738425924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46000.773738425924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46000.773738425924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46000.773738425924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46000.773738425924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46000.773738425924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46000.773738425924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46000.773738425924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46000.773738425924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46000.773738425924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46000.773738425924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46000.773738425924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46000.773738425924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46000.773738425924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46000.773738425924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46000.773738425924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46000.773738425924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46000.773738425924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46000.773738425924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46000.773738425924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46000.773738425924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46000.773738425924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46000.773738425924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46000.773738425924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46000.773738425924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46000.773738425924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46000.773738425924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46000.773738425924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46000.773738425924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46000.773738425924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46000.773738425924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46000.773738425924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46000.773738425924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46000.773738425924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46000.773738425924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46000.773738425924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46000.773738425924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46000.773738425924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46000.773738425924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46000.773738425924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46000.773738425924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46000.773738425924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46000.773738425924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46000.773738425924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46000.773738425924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46000.773738425924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46000.773738425924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46000.773738425924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46000.773738425924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46000.773738425924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46000.773738425924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46000.773738425924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46000.773738425924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46000.773738425924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46000.773738425924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46000.773738425924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46000.773738425924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46000.773738425924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46000.773738425924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46000.773738425924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46000.773738425924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46000.773738425924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46000.773738425924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46000.773738425924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46000.773738425924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46000.773738425924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46000.773738425924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46000.773738425924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46000.773738425924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46000.773738425924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46000.773738425924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46000.773738425924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46000.773738425924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46000.773738425924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46000.773738425924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46000.773738425924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46000.773738425924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46000.773738425924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46000.773738425924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46000.773738425924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46000.773738425924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46000.773738425924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46000.773738425924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46000.773738425924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46000.773738425924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46000.773738425924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46000.773738425924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46000.773738425924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46000.773738425924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46000.773738425924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46000.773738425924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46000.773738425924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46000.773738425924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46000.773738425924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46000.773738425924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46000.773738425924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46000.773738425924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46000.773738425924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46000.773738425924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46000.773738425924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46000.773738425924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46000.773738425924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46000.773738425924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46000.773738425924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46000.773738425924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46000.773738425924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46000.773738425924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46000.773738425924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46000.773738425924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46000.773738425924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46000.773738425924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46000.773738425924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46000.773738425924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46000.773738425924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46000.773738425924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46000.773738425924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46000.773738425924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46000.773738425924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46000.773738425924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46000.773738425924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46000.773738425924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46000.773738425924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46000.773738425924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46000.773738425924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46000.773738425924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46000.773738425924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46000.773738425924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46000.773738425924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46000.773738425924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46000.773738425924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46000.773738425924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46000.773738425924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46000.773738425924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46000.773738425924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46000.773738425924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46000.773738425924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46000.773738425924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46000.773738425924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46000.773738425924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46000.773738425924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46000.773738425924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46000.773738425924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46000.773738425924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46000.773738425924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46000.773738425924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46000.773738425924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46000.773738425924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46000.773738425924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46000.773738425924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46000.773738425924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46000.773738425924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46000.773738425924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46000.773738425924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2025-12-09T15:35:28Z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