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390" documentId="120_S{2AC9BD13-BADA-5192-A53E-5A8FF88502F6}" xr6:coauthVersionLast="47" xr6:coauthVersionMax="47" xr10:uidLastSave="{4760BBE4-EF28-4747-8EA5-3433E8B42BBA}"/>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D8" i="3"/>
  <c r="B3" i="4"/>
  <c r="B4" i="4"/>
  <c r="B5" i="4"/>
  <c r="B6" i="4"/>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6" i="5"/>
  <c r="L30" i="5"/>
  <c r="L31" i="5"/>
  <c r="L32" i="5"/>
  <c r="L33" i="5"/>
  <c r="L34" i="5"/>
  <c r="L35" i="5"/>
  <c r="L36" i="5"/>
  <c r="L37" i="5"/>
  <c r="L38" i="5"/>
  <c r="L39" i="5"/>
  <c r="J6" i="5"/>
  <c r="J30" i="5"/>
  <c r="J31" i="5"/>
  <c r="J32" i="5"/>
  <c r="J33" i="5"/>
  <c r="J34" i="5"/>
  <c r="J35" i="5"/>
  <c r="J36" i="5"/>
  <c r="J37" i="5"/>
  <c r="J38" i="5"/>
  <c r="J39" i="5"/>
  <c r="I6" i="5"/>
  <c r="I30" i="5"/>
  <c r="I31" i="5"/>
  <c r="I32" i="5"/>
  <c r="I33" i="5"/>
  <c r="I34" i="5"/>
  <c r="I35" i="5"/>
  <c r="I36" i="5"/>
  <c r="I37" i="5"/>
  <c r="I38" i="5"/>
  <c r="I39" i="5"/>
  <c r="G6" i="5"/>
  <c r="G30" i="5"/>
  <c r="G31" i="5"/>
  <c r="G32" i="5"/>
  <c r="G33" i="5"/>
  <c r="G34" i="5"/>
  <c r="G35" i="5"/>
  <c r="G36" i="5"/>
  <c r="G37" i="5"/>
  <c r="G38" i="5"/>
  <c r="G39" i="5"/>
  <c r="B6" i="5"/>
  <c r="B30" i="5"/>
  <c r="B31" i="5"/>
  <c r="B32" i="5"/>
  <c r="B33" i="5"/>
  <c r="B34" i="5"/>
  <c r="B35" i="5"/>
  <c r="B36" i="5"/>
  <c r="B37" i="5"/>
  <c r="B38" i="5"/>
  <c r="B39" i="5"/>
  <c r="D7" i="3"/>
  <c r="D4"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3" i="1"/>
  <c r="G3" i="1"/>
  <c r="I3" i="1"/>
  <c r="J3" i="1"/>
  <c r="L3" i="1"/>
  <c r="B4" i="1"/>
  <c r="G4" i="1"/>
  <c r="I4" i="1"/>
  <c r="J4" i="1"/>
  <c r="L4" i="1"/>
  <c r="D3"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G2" i="1"/>
  <c r="G5" i="5"/>
  <c r="G3" i="4"/>
  <c r="I3" i="4"/>
  <c r="J3" i="4"/>
  <c r="L3" i="4"/>
  <c r="G4" i="4"/>
  <c r="I4" i="4"/>
  <c r="J4" i="4"/>
  <c r="L4" i="4"/>
  <c r="G5" i="4"/>
  <c r="I5" i="4"/>
  <c r="J5" i="4"/>
  <c r="L5"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alcChain>
</file>

<file path=xl/sharedStrings.xml><?xml version="1.0" encoding="utf-8"?>
<sst xmlns="http://schemas.openxmlformats.org/spreadsheetml/2006/main" count="181587" uniqueCount="39208">
  <si>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</si>
  <si>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</si>
  <si>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</si>
  <si>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</si>
  <si>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</si>
  <si>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</si>
  <si>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</si>
  <si>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</si>
  <si>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</si>
  <si>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</si>
  <si>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</si>
  <si>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</si>
  <si>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</si>
  <si>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</si>
  <si>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</si>
  <si>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</si>
  <si>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</si>
  <si>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</si>
  <si>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</si>
  <si>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</si>
  <si>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</si>
  <si>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</si>
  <si>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</si>
  <si>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</si>
  <si>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</si>
  <si>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</si>
  <si>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</si>
  <si>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</si>
  <si>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</si>
  <si>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</si>
  <si>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</si>
  <si>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</si>
  <si>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</si>
  <si>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</si>
  <si>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</si>
  <si>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</si>
  <si>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</si>
  <si>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</si>
  <si>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</si>
  <si>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</si>
  <si>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</si>
  <si>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</si>
  <si>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</si>
  <si>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</si>
  <si>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</si>
  <si>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</si>
  <si>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</si>
  <si>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</si>
  <si>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</si>
  <si>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</si>
  <si>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</si>
  <si>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</si>
  <si>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</si>
  <si>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</si>
  <si>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</si>
  <si>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</si>
  <si>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</si>
  <si>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</si>
  <si>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</si>
  <si>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</si>
  <si>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</si>
  <si>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</si>
  <si>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</si>
  <si>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</si>
  <si>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</si>
  <si>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</si>
  <si>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</si>
  <si>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</si>
  <si>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</si>
  <si>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</si>
  <si>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</si>
  <si>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</si>
  <si>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</si>
  <si>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</si>
  <si>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</si>
  <si>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</si>
  <si>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</si>
  <si>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</si>
  <si>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</si>
  <si>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</si>
  <si>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</si>
  <si>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</si>
  <si>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</si>
  <si>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</si>
  <si>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</si>
  <si>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</si>
  <si>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</si>
  <si>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</si>
  <si>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</si>
  <si>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</si>
  <si>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</si>
  <si>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</si>
  <si>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</si>
  <si>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</si>
  <si>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</si>
  <si>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</si>
  <si>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</si>
  <si>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</si>
  <si>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</si>
  <si>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</si>
  <si>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</si>
  <si>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</si>
  <si>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</si>
  <si>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</si>
  <si>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</si>
  <si>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</si>
  <si>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</si>
  <si>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</si>
  <si>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</si>
  <si>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</si>
  <si>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</si>
  <si>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</si>
  <si>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</si>
  <si>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</si>
  <si>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</si>
  <si>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</si>
  <si>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</si>
  <si>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</si>
  <si>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</si>
  <si>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</si>
  <si>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</si>
  <si>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</si>
  <si>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</si>
  <si>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</si>
  <si>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</si>
  <si>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</si>
  <si>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</si>
  <si>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</si>
  <si>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</si>
  <si>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</si>
  <si>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</si>
  <si>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</si>
  <si>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</si>
  <si>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</si>
  <si>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</si>
  <si>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</si>
  <si>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</si>
  <si>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</si>
  <si>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</si>
  <si>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</si>
  <si>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</si>
  <si>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</si>
  <si>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</si>
  <si>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</si>
  <si>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</si>
  <si>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</si>
  <si>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</si>
  <si>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</si>
  <si>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</si>
  <si>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</si>
  <si>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</si>
  <si>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</si>
  <si>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</si>
  <si>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</si>
  <si>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</si>
  <si>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</si>
  <si>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</si>
  <si>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</si>
  <si>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</si>
  <si>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</si>
  <si>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</si>
  <si>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</si>
  <si>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</si>
  <si>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</si>
  <si>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</si>
  <si>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</si>
  <si>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</si>
  <si>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</si>
  <si>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</si>
  <si>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</si>
  <si>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</si>
  <si>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</si>
  <si>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</si>
  <si>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</si>
  <si>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</si>
  <si>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</si>
  <si>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</si>
  <si>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</si>
  <si>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</si>
  <si>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</si>
  <si>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</si>
  <si>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</si>
  <si>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</si>
  <si>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</si>
  <si>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</si>
  <si>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</si>
  <si>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</si>
  <si>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</si>
  <si>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</si>
  <si>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</si>
  <si>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</si>
  <si>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</si>
  <si>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</si>
  <si>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</si>
  <si>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</si>
  <si>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</si>
  <si>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</si>
  <si>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</si>
  <si>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</si>
  <si>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</si>
  <si>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</si>
  <si>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</si>
  <si>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</si>
  <si>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</si>
  <si>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</si>
  <si>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</si>
  <si>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</si>
  <si>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</si>
  <si>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</si>
  <si>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</si>
  <si>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</si>
  <si>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</si>
  <si>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</si>
  <si>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</si>
  <si>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</si>
  <si>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</si>
  <si>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</si>
  <si>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</si>
  <si>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</si>
  <si>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</si>
  <si>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</si>
  <si>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</si>
  <si>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</si>
  <si>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</si>
  <si>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</si>
  <si>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</si>
  <si>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</si>
  <si>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</si>
  <si>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</si>
  <si>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</si>
  <si>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</si>
  <si>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</si>
  <si>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</si>
  <si>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</si>
  <si>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</si>
  <si>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</si>
  <si>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</si>
  <si>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</si>
  <si>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</si>
  <si>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</si>
  <si>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</si>
  <si>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</si>
  <si>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</si>
  <si>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</si>
  <si>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</si>
  <si>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</si>
  <si>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</si>
  <si>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</si>
  <si>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</si>
  <si>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</si>
  <si>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</si>
  <si>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</si>
  <si>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</si>
  <si>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</si>
  <si>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</si>
  <si>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</si>
  <si>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</si>
  <si>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</si>
  <si>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</si>
  <si>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</si>
  <si>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</si>
  <si>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</si>
  <si>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</si>
  <si>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</si>
  <si>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</si>
  <si>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</si>
  <si>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</si>
  <si>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</si>
  <si>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</si>
  <si>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</si>
  <si>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</si>
  <si>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</si>
  <si>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</si>
  <si>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</si>
  <si>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</si>
  <si>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</si>
  <si>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</si>
  <si>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</si>
  <si>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</si>
  <si>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</si>
  <si>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</si>
  <si>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</si>
  <si>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</si>
  <si>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</si>
  <si>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</si>
  <si>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</si>
  <si>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</si>
  <si>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</si>
  <si>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</si>
  <si>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</si>
  <si>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</si>
  <si>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</si>
  <si>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</si>
  <si>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</si>
  <si>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</si>
  <si>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</si>
  <si>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</si>
  <si>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</si>
  <si>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</si>
  <si>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</si>
  <si>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</si>
  <si>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</si>
  <si>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</si>
  <si>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</si>
  <si>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</si>
  <si>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</si>
  <si>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</si>
  <si>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</si>
  <si>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</si>
  <si>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</si>
  <si>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</si>
  <si>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</si>
  <si>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</si>
  <si>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</si>
  <si>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</si>
  <si>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</si>
  <si>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</si>
  <si>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</si>
  <si>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</si>
  <si>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</si>
  <si>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</si>
  <si>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</si>
  <si>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</si>
  <si>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</si>
  <si>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</si>
  <si>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</si>
  <si>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</si>
  <si>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</si>
  <si>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</si>
  <si>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</si>
  <si>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</si>
  <si>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</si>
  <si>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</si>
  <si>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</si>
  <si>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</si>
  <si>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</si>
  <si>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</si>
  <si>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</si>
  <si>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</si>
  <si>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</si>
  <si>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</si>
  <si>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</si>
  <si>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</si>
  <si>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</si>
  <si>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</si>
  <si>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</si>
  <si>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</si>
  <si>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</si>
  <si>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</si>
  <si>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</si>
  <si>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</si>
  <si>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</si>
  <si>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</si>
  <si>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</si>
  <si>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</si>
  <si>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</si>
  <si>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</si>
  <si>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</si>
  <si>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</si>
  <si>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</si>
  <si>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</si>
  <si>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</si>
  <si>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</si>
  <si>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</si>
  <si>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</si>
  <si>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</si>
  <si>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</si>
  <si>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</si>
  <si>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</si>
  <si>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</si>
  <si>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</si>
  <si>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</si>
  <si>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</si>
  <si>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</si>
  <si>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</si>
  <si>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</si>
  <si>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</si>
  <si>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</si>
  <si>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</si>
  <si>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</si>
  <si>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</si>
  <si>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</si>
  <si>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</si>
  <si>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</si>
  <si>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</si>
  <si>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</si>
  <si>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</si>
  <si>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</si>
  <si>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</si>
  <si>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</si>
  <si>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</si>
  <si>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</si>
  <si>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</si>
  <si>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</si>
  <si>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</si>
  <si>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</si>
  <si>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</si>
  <si>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</si>
  <si>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</si>
  <si>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</si>
  <si>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</si>
  <si>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</si>
  <si>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</si>
  <si>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</si>
  <si>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</si>
  <si>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</si>
  <si>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</si>
  <si>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</si>
  <si>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</si>
  <si>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</si>
  <si>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</si>
  <si>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</si>
  <si>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</si>
  <si>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</si>
  <si>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</si>
  <si>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</si>
  <si>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</si>
  <si>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</si>
  <si>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</si>
  <si>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</si>
  <si>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</si>
  <si>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</si>
  <si>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</si>
  <si>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</si>
  <si>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</si>
  <si>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</si>
  <si>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</si>
  <si>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</si>
  <si>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</si>
  <si>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</si>
  <si>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</si>
  <si>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</si>
  <si>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</si>
  <si>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</si>
  <si>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</si>
  <si>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</si>
  <si>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</si>
  <si>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</si>
  <si>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</si>
  <si>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</si>
  <si>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</si>
  <si>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</si>
  <si>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</si>
  <si>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</si>
  <si>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</si>
  <si>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</si>
  <si>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</si>
  <si>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</si>
  <si>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</si>
  <si>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</si>
  <si>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</si>
  <si>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</si>
  <si>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</si>
  <si>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</si>
  <si>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</si>
  <si>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</si>
  <si>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</si>
  <si>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</si>
  <si>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</si>
  <si>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</si>
  <si>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</si>
  <si>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</si>
  <si>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</si>
  <si>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</si>
  <si>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</si>
  <si>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</si>
  <si>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</si>
  <si>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</si>
  <si>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</si>
  <si>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</si>
  <si>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</si>
  <si>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</si>
  <si>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</si>
  <si>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</si>
  <si>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</si>
  <si>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</si>
  <si>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</si>
  <si>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</si>
  <si>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</si>
  <si>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</si>
  <si>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</si>
  <si>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</si>
  <si>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</si>
  <si>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</si>
  <si>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</si>
  <si>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</si>
  <si>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</si>
  <si>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</si>
  <si>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</si>
  <si>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</si>
  <si>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</si>
  <si>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</si>
  <si>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</si>
  <si>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</si>
  <si>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</si>
  <si>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</si>
  <si>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</si>
  <si>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</si>
  <si>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</si>
  <si>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</si>
  <si>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</si>
  <si>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</si>
  <si>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</si>
  <si>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</si>
  <si>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</si>
  <si>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</si>
  <si>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</si>
  <si>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</si>
  <si>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</si>
  <si>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</si>
  <si>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</si>
  <si>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</si>
  <si>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</si>
  <si>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</si>
  <si>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</si>
  <si>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</si>
  <si>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</si>
  <si>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</si>
  <si>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</si>
  <si>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</si>
  <si>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</si>
  <si>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</si>
  <si>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</si>
  <si>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</si>
  <si>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</si>
  <si>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</si>
  <si>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</si>
  <si>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</si>
  <si>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</si>
  <si>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</si>
  <si>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</si>
  <si>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</si>
  <si>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</si>
  <si>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</si>
  <si>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</si>
  <si>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</si>
  <si>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</si>
  <si>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</si>
  <si>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</si>
  <si>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</si>
  <si>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</si>
  <si>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</si>
  <si>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</si>
  <si>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</si>
  <si>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</si>
  <si>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</si>
  <si>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</si>
  <si>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</si>
  <si>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</si>
  <si>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</si>
  <si>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</si>
  <si>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</si>
  <si>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</si>
  <si>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</si>
  <si>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</si>
  <si>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</si>
  <si>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</si>
  <si>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</si>
  <si>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</si>
  <si>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</si>
  <si>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</si>
  <si>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</si>
  <si>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</si>
  <si>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</si>
  <si>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</si>
  <si>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</si>
  <si>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</si>
  <si>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</si>
  <si>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</si>
  <si>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</si>
  <si>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</si>
  <si>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</si>
  <si>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</si>
  <si>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</si>
  <si>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</si>
  <si>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</si>
  <si>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</si>
  <si>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</si>
  <si>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</si>
  <si>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</si>
  <si>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</si>
  <si>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</si>
  <si>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</si>
  <si>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</si>
  <si>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</si>
  <si>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</si>
  <si>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</si>
  <si>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</si>
  <si>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</si>
  <si>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</si>
  <si>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</si>
  <si>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</si>
  <si>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</si>
  <si>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</si>
  <si>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</si>
  <si>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</si>
  <si>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</si>
  <si>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</si>
  <si>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</si>
  <si>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</si>
  <si>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</si>
  <si>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</si>
  <si>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</si>
  <si>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</si>
  <si>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</si>
  <si>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</si>
  <si>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</si>
  <si>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</si>
  <si>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</si>
  <si>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</si>
  <si>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</si>
  <si>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</si>
  <si>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</si>
  <si>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</si>
  <si>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</si>
  <si>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</si>
  <si>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</si>
  <si>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</si>
  <si>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</si>
  <si>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</si>
  <si>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</si>
  <si>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</si>
  <si>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</si>
  <si>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</si>
  <si>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</si>
  <si>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</si>
  <si>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</si>
  <si>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</si>
  <si>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</si>
  <si>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</si>
  <si>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</si>
  <si>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</si>
  <si>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</si>
  <si>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</si>
  <si>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</si>
  <si>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</si>
  <si>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</si>
  <si>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</si>
  <si>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</si>
  <si>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</si>
  <si>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</si>
  <si>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</si>
  <si>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</si>
  <si>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</si>
  <si>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</si>
  <si>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</si>
  <si>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</si>
  <si>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</si>
  <si>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</si>
  <si>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</si>
  <si>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</si>
  <si>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</si>
  <si>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</si>
  <si>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</si>
  <si>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</si>
  <si>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</si>
  <si>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</si>
  <si>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</si>
  <si>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</si>
  <si>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</si>
  <si>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</si>
  <si>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</si>
  <si>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</si>
  <si>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</si>
  <si>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</si>
  <si>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</si>
  <si>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</si>
  <si>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</si>
  <si>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</si>
  <si>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</si>
  <si>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</si>
  <si>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</si>
  <si>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</si>
  <si>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</si>
  <si>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</si>
  <si>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</si>
  <si>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</si>
  <si>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</si>
  <si>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</si>
  <si>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</si>
  <si>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</si>
  <si>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</si>
  <si>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</si>
  <si>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</si>
  <si>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</si>
  <si>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</si>
  <si>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</si>
  <si>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</si>
  <si>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</si>
  <si>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</si>
  <si>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</si>
  <si>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</si>
  <si>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</si>
  <si>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</si>
  <si>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</si>
  <si>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</si>
  <si>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</si>
  <si>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</si>
  <si>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</si>
  <si>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</si>
  <si>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</si>
  <si>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</si>
  <si>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</si>
  <si>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</si>
  <si>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</si>
  <si>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</si>
  <si>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</si>
  <si>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</si>
  <si>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</si>
  <si>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</si>
  <si>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</si>
  <si>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</si>
  <si>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</si>
  <si>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</si>
  <si>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</si>
  <si>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</si>
  <si>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</si>
  <si>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</si>
  <si>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</si>
  <si>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</si>
  <si>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</si>
  <si>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</si>
  <si>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</si>
  <si>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</si>
  <si>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</si>
  <si>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</si>
  <si>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</si>
  <si>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</si>
  <si>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</si>
  <si>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</si>
  <si>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</si>
  <si>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</si>
  <si>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</si>
  <si>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</si>
  <si>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</si>
  <si>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</si>
  <si>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</si>
  <si>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</si>
  <si>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</si>
  <si>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</si>
  <si>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</si>
  <si>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</si>
  <si>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</si>
  <si>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</si>
  <si>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</si>
  <si>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</si>
  <si>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</si>
  <si>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</si>
  <si>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</si>
  <si>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</si>
  <si>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</si>
  <si>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</si>
  <si>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</si>
  <si>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</si>
  <si>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</si>
  <si>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</si>
  <si>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</si>
  <si>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</si>
  <si>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</si>
  <si>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</si>
  <si>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</si>
  <si>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</si>
  <si>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</si>
  <si>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</si>
  <si>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</si>
  <si>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</si>
  <si>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</si>
  <si>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</si>
  <si>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</si>
  <si>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</si>
  <si>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</si>
  <si>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</si>
  <si>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</si>
  <si>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</si>
  <si>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</si>
  <si>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</si>
  <si>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</si>
  <si>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</si>
  <si>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</si>
  <si>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</si>
  <si>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</si>
  <si>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</si>
  <si>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</si>
  <si>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</si>
  <si>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</si>
  <si>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</si>
  <si>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</si>
  <si>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</si>
  <si>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</si>
  <si>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</si>
  <si>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</si>
  <si>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</si>
  <si>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</si>
  <si>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</si>
  <si>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</si>
  <si>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</si>
  <si>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</si>
  <si>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</si>
  <si>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</si>
  <si>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</si>
  <si>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</si>
  <si>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</si>
  <si>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</si>
  <si>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</si>
  <si>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</si>
  <si>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</si>
  <si>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</si>
  <si>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</si>
  <si>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</si>
  <si>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</si>
  <si>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</si>
  <si>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</si>
  <si>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</si>
  <si>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</si>
  <si>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</si>
  <si>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</si>
  <si>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</si>
  <si>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</si>
  <si>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</si>
  <si>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</si>
  <si>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</si>
  <si>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</si>
  <si>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</si>
  <si>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</si>
  <si>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</si>
  <si>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</si>
  <si>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</si>
  <si>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</si>
  <si>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</si>
  <si>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</si>
  <si>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</si>
  <si>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</si>
  <si>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</si>
  <si>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</si>
  <si>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</si>
  <si>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</si>
  <si>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</si>
  <si>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</si>
  <si>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</si>
  <si>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</si>
  <si>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</si>
  <si>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</si>
  <si>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</si>
  <si>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</si>
  <si>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</si>
  <si>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</si>
  <si>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</si>
  <si>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</si>
  <si>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</si>
  <si>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</si>
  <si>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</si>
  <si>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</si>
  <si>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</si>
  <si>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</si>
  <si>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</si>
  <si>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</si>
  <si>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</si>
  <si>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</si>
  <si>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</si>
  <si>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</si>
  <si>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</si>
  <si>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</si>
  <si>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</si>
  <si>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</si>
  <si>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</si>
  <si>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</si>
  <si>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</si>
  <si>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</si>
  <si>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</si>
  <si>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</si>
  <si>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</si>
  <si>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</si>
  <si>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</si>
  <si>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</si>
  <si>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</si>
  <si>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</si>
  <si>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</si>
  <si>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</si>
  <si>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</si>
  <si>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</si>
  <si>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</si>
  <si>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</si>
  <si>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</si>
  <si>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</si>
  <si>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</si>
  <si>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</si>
  <si>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</si>
  <si>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</si>
  <si>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</si>
  <si>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</si>
  <si>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</si>
  <si>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</si>
  <si>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</si>
  <si>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</si>
  <si>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</si>
  <si>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</si>
  <si>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</si>
  <si>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</si>
  <si>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</si>
  <si>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</si>
  <si>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</si>
  <si>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</si>
  <si>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</si>
  <si>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</si>
  <si>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</si>
  <si>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</si>
  <si>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</si>
  <si>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</si>
  <si>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</si>
  <si>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</si>
  <si>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</si>
  <si>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</si>
  <si>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</si>
  <si>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</si>
  <si>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</si>
  <si>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</si>
  <si>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</si>
  <si>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</si>
  <si>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</si>
  <si>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</si>
  <si>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</si>
  <si>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</si>
  <si>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</si>
  <si>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</si>
  <si>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</si>
  <si>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</si>
  <si>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</si>
  <si>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</si>
  <si>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</si>
  <si>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</si>
  <si>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</si>
  <si>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</si>
  <si>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</si>
  <si>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</si>
  <si>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</si>
  <si>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</si>
  <si>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</si>
  <si>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</si>
  <si>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</si>
  <si>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</si>
  <si>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</si>
  <si>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</si>
  <si>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</si>
  <si>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</si>
  <si>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</si>
  <si>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</si>
  <si>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</si>
  <si>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</si>
  <si>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</si>
  <si>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</si>
  <si>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</si>
  <si>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</si>
  <si>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</si>
  <si>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</si>
  <si>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</si>
  <si>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</si>
  <si>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</si>
  <si>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</si>
  <si>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</si>
  <si>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</si>
  <si>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</si>
  <si>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</si>
  <si>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</si>
  <si>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</si>
  <si>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</si>
  <si>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</si>
  <si>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</si>
  <si>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</si>
  <si>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</si>
  <si>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</si>
  <si>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</si>
  <si>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</si>
  <si>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</si>
  <si>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</si>
  <si>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</si>
  <si>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</si>
  <si>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</si>
  <si>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</si>
  <si>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</si>
  <si>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</si>
  <si>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</si>
  <si>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</si>
  <si>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</si>
  <si>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</si>
  <si>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</si>
  <si>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</si>
  <si>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</si>
  <si>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</si>
  <si>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</si>
  <si>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</si>
  <si>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</si>
  <si>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</si>
  <si>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</si>
  <si>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</si>
  <si>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</si>
  <si>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</si>
  <si>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</si>
  <si>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</si>
  <si>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</si>
  <si>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</si>
  <si>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</si>
  <si>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</si>
  <si>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</si>
  <si>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</si>
  <si>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</si>
  <si>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</si>
  <si>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</si>
  <si>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</si>
  <si>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</si>
  <si>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</si>
  <si>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</si>
  <si>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</si>
  <si>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</si>
  <si>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</si>
  <si>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</si>
  <si>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</si>
  <si>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</si>
  <si>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</si>
  <si>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</si>
  <si>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</si>
  <si>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</si>
  <si>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</si>
  <si>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</si>
  <si>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</si>
  <si>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</si>
  <si>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</si>
  <si>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</si>
  <si>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</si>
  <si>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</si>
  <si>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</si>
  <si>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</si>
  <si>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</si>
  <si>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</si>
  <si>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</si>
  <si>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</si>
  <si>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</si>
  <si>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</si>
  <si>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</si>
  <si>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</si>
  <si>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</si>
  <si>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</si>
  <si>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</si>
  <si>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</si>
  <si>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</si>
  <si>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</si>
  <si>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</si>
  <si>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</si>
  <si>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</si>
  <si>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</si>
  <si>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</si>
  <si>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</si>
  <si>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</si>
  <si>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</si>
  <si>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</si>
  <si>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</si>
  <si>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</si>
  <si>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</si>
  <si>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</si>
  <si>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</si>
  <si>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</si>
  <si>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</si>
  <si>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</si>
  <si>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</si>
  <si>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</si>
  <si>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</si>
  <si>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</si>
  <si>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</si>
  <si>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</si>
  <si>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</si>
  <si>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</si>
  <si>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</si>
  <si>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</si>
  <si>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</si>
  <si>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</si>
  <si>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</si>
  <si>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</si>
  <si>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</si>
  <si>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</si>
  <si>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</si>
  <si>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</si>
  <si>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</si>
  <si>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</si>
  <si>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</si>
  <si>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</si>
  <si>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</si>
  <si>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</si>
  <si>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</si>
  <si>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</si>
  <si>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</si>
  <si>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</si>
  <si>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</si>
  <si>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</si>
  <si>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</si>
  <si>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</si>
  <si>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</si>
  <si>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</si>
  <si>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</si>
  <si>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</si>
  <si>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</si>
  <si>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</si>
  <si>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</si>
  <si>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</si>
  <si>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</si>
  <si>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</si>
  <si>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</si>
  <si>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</si>
  <si>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</si>
  <si>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</si>
  <si>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</si>
  <si>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</si>
  <si>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</si>
  <si>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</si>
  <si>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</si>
  <si>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</si>
  <si>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</si>
  <si>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</si>
  <si>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</si>
  <si>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</si>
  <si>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</si>
  <si>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</si>
  <si>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</si>
  <si>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</si>
  <si>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</si>
  <si>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</si>
  <si>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</si>
  <si>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</si>
  <si>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</si>
  <si>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</si>
  <si>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</si>
  <si>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</si>
  <si>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</si>
  <si>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</si>
  <si>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</si>
  <si>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</si>
  <si>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</si>
  <si>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</si>
  <si>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</si>
  <si>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</si>
  <si>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</si>
  <si>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</si>
  <si>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</si>
  <si>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</si>
  <si>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</si>
  <si>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</si>
  <si>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</si>
  <si>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</si>
  <si>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</si>
  <si>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</si>
  <si>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</si>
  <si>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</si>
  <si>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</si>
  <si>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</si>
  <si>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</si>
  <si>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</si>
  <si>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</si>
  <si>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</si>
  <si>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</si>
  <si>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</si>
  <si>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</si>
  <si>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</si>
  <si>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</si>
  <si>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</si>
  <si>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</si>
  <si>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</si>
  <si>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</si>
  <si>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</si>
  <si>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</si>
  <si>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</si>
  <si>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</si>
  <si>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</si>
  <si>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</si>
  <si>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</si>
  <si>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</si>
  <si>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</si>
  <si>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</si>
  <si>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</si>
  <si>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</si>
  <si>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</si>
  <si>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</si>
  <si>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</si>
  <si>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</si>
  <si>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</si>
  <si>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</si>
  <si>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</si>
  <si>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</si>
  <si>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</si>
  <si>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</si>
  <si>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</si>
  <si>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</si>
  <si>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</si>
  <si>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</si>
  <si>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</si>
  <si>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</si>
  <si>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</si>
  <si>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</si>
  <si>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</si>
  <si>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</si>
  <si>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</si>
  <si>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</si>
  <si>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</si>
  <si>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</si>
  <si>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</si>
  <si>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</si>
  <si>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</si>
  <si>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</si>
  <si>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</si>
  <si>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</si>
  <si>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</si>
  <si>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</si>
  <si>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</si>
  <si>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</si>
  <si>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</si>
  <si>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</si>
  <si>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</si>
  <si>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</si>
  <si>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</si>
  <si>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</si>
  <si>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</si>
  <si>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</si>
  <si>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</si>
  <si>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</si>
  <si>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</si>
  <si>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</si>
  <si>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</si>
  <si>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</si>
  <si>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</si>
  <si>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</si>
  <si>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</si>
  <si>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</si>
  <si>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</si>
  <si>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</si>
  <si>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</si>
  <si>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</si>
  <si>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</si>
  <si>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</si>
  <si>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</si>
  <si>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</si>
  <si>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</si>
  <si>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</si>
  <si>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</si>
  <si>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</si>
  <si>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</si>
  <si>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</si>
  <si>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</si>
  <si>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</si>
  <si>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</si>
  <si>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</si>
  <si>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</si>
  <si>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</si>
  <si>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</si>
  <si>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</si>
  <si>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</si>
  <si>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</si>
  <si>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</si>
  <si>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</si>
  <si>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</si>
  <si>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</si>
  <si>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</si>
  <si>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</si>
  <si>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</si>
  <si>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</si>
  <si>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</si>
  <si>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</si>
  <si>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</si>
  <si>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</si>
  <si>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</si>
  <si>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</si>
  <si>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</si>
  <si>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</si>
  <si>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</si>
  <si>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</si>
  <si>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</si>
  <si>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</si>
  <si>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</si>
  <si>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</si>
  <si>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</si>
  <si>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</si>
  <si>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</si>
  <si>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</si>
  <si>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</si>
  <si>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</si>
  <si>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</si>
  <si>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</si>
  <si>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</si>
  <si>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</si>
  <si>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</si>
  <si>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</si>
  <si>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</si>
  <si>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</si>
  <si>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</si>
  <si>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</si>
  <si>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</si>
  <si>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</si>
  <si>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</si>
  <si>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</si>
  <si>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</si>
  <si>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</si>
  <si>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</si>
  <si>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</si>
  <si>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</si>
  <si>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</si>
  <si>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</si>
  <si>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</si>
  <si>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</si>
  <si>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</si>
  <si>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</si>
  <si>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</si>
  <si>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</si>
  <si>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</si>
  <si>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</si>
  <si>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</si>
  <si>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</si>
  <si>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</si>
  <si>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</si>
  <si>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</si>
  <si>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</si>
  <si>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</si>
  <si>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</si>
  <si>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</si>
  <si>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</si>
  <si>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</si>
  <si>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</si>
  <si>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</si>
  <si>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</si>
  <si>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</si>
  <si>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</si>
  <si>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</si>
  <si>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</si>
  <si>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</si>
  <si>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</si>
  <si>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</si>
  <si>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</si>
  <si>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</si>
  <si>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</si>
  <si>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</si>
  <si>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</si>
  <si>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</si>
  <si>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</si>
  <si>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</si>
  <si>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</si>
  <si>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</si>
  <si>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</si>
  <si>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</si>
  <si>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</si>
  <si>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</si>
  <si>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</si>
  <si>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</si>
  <si>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</si>
  <si>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</si>
  <si>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</si>
  <si>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</si>
  <si>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</si>
  <si>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</si>
  <si>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</si>
  <si>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</si>
  <si>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</si>
  <si>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</si>
  <si>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</si>
  <si>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</si>
  <si>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</si>
  <si>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</si>
  <si>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</si>
  <si>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</si>
  <si>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</si>
  <si>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</si>
  <si>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</si>
  <si>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</si>
  <si>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</si>
  <si>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</si>
  <si>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</si>
  <si>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</si>
  <si>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</si>
  <si>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</si>
  <si>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</si>
  <si>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</si>
  <si>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</si>
  <si>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</si>
  <si>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</si>
  <si>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</si>
  <si>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</si>
  <si>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</si>
  <si>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</si>
  <si>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</si>
  <si>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</si>
  <si>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</si>
  <si>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</si>
  <si>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</si>
  <si>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</si>
  <si>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</si>
  <si>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</si>
  <si>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</si>
  <si>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</si>
  <si>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</si>
  <si>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</si>
  <si>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</si>
  <si>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</si>
  <si>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</si>
  <si>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</si>
  <si>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</si>
  <si>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</si>
  <si>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</si>
  <si>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</si>
  <si>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</si>
  <si>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</si>
  <si>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</si>
  <si>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</si>
  <si>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</si>
  <si>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</si>
  <si>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</si>
  <si>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</si>
  <si>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</si>
  <si>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</si>
  <si>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</si>
  <si>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</si>
  <si>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</si>
  <si>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</si>
  <si>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</si>
  <si>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</si>
  <si>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</si>
  <si>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</si>
  <si>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</si>
  <si>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</si>
  <si>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</si>
  <si>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</si>
  <si>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</si>
  <si>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</si>
  <si>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</si>
  <si>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</si>
  <si>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</si>
  <si>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</si>
  <si>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</si>
  <si>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</si>
  <si>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</si>
  <si>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</si>
  <si>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</si>
  <si>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</si>
  <si>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</si>
  <si>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</si>
  <si>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</si>
  <si>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</si>
  <si>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</si>
  <si>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</si>
  <si>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</si>
  <si>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</si>
  <si>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</si>
  <si>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</si>
  <si>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</si>
  <si>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</si>
  <si>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</si>
  <si>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</si>
  <si>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</si>
  <si>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</si>
  <si>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</si>
  <si>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</si>
  <si>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</si>
  <si>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</si>
  <si>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</si>
  <si>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</si>
  <si>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</si>
  <si>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</si>
  <si>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</si>
  <si>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</si>
  <si>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</si>
  <si>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</si>
  <si>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</si>
  <si>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</si>
  <si>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</si>
  <si>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</si>
  <si>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</si>
  <si>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</si>
  <si>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</si>
  <si>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</si>
  <si>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</si>
  <si>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</si>
  <si>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</si>
  <si>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</si>
  <si>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</si>
  <si>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</si>
  <si>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</si>
  <si>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</si>
  <si>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</si>
  <si>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</si>
  <si>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</si>
  <si>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</si>
  <si>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</si>
  <si>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</si>
  <si>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</si>
  <si>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</si>
  <si>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</si>
  <si>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</si>
  <si>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</si>
  <si>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</si>
  <si>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</si>
  <si>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</si>
  <si>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</si>
  <si>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</si>
  <si>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</si>
  <si>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</si>
  <si>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</si>
  <si>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</si>
  <si>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</si>
  <si>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</si>
  <si>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</si>
  <si>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</si>
  <si>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</si>
  <si>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</si>
  <si>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</si>
  <si>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</si>
  <si>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</si>
  <si>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</si>
  <si>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</si>
  <si>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</si>
  <si>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</si>
  <si>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</si>
  <si>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</si>
  <si>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</si>
  <si>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</si>
  <si>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</si>
  <si>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</si>
  <si>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</si>
  <si>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</si>
  <si>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</si>
  <si>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</si>
  <si>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</si>
  <si>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</si>
  <si>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</si>
  <si>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</si>
  <si>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</si>
  <si>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</si>
  <si>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</si>
  <si>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</si>
  <si>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</si>
  <si>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</si>
  <si>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</si>
  <si>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</si>
  <si>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</si>
  <si>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</si>
  <si>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</si>
  <si>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</si>
  <si>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</si>
  <si>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</si>
  <si>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</si>
  <si>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</si>
  <si>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</si>
  <si>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</si>
  <si>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</si>
  <si>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</si>
  <si>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</si>
  <si>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</si>
  <si>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</si>
  <si>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</si>
  <si>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</si>
  <si>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</si>
  <si>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</si>
  <si>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</si>
  <si>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</si>
  <si>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</si>
  <si>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</si>
  <si>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</si>
  <si>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</si>
  <si>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</si>
  <si>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</si>
  <si>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</si>
  <si>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</si>
  <si>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</si>
  <si>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</si>
  <si>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</si>
  <si>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</si>
  <si>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</si>
  <si>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</si>
  <si>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</si>
  <si>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</si>
  <si>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</si>
  <si>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</si>
  <si>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</si>
  <si>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</si>
  <si>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</si>
  <si>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</si>
  <si>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</si>
  <si>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</si>
  <si>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</si>
  <si>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</si>
  <si>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</si>
  <si>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</si>
  <si>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</si>
  <si>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</si>
  <si>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</si>
  <si>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</si>
  <si>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</si>
  <si>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</si>
  <si>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</si>
  <si>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</si>
  <si>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</si>
  <si>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</si>
  <si>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</si>
  <si>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</si>
  <si>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</si>
  <si>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</si>
  <si>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</si>
  <si>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</si>
  <si>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</si>
  <si>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</si>
  <si>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</si>
  <si>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</si>
  <si>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</si>
  <si>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</si>
  <si>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</si>
  <si>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</si>
  <si>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</si>
  <si>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</si>
  <si>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</si>
  <si>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</si>
  <si>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</si>
  <si>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</si>
  <si>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</si>
  <si>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</si>
  <si>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</si>
  <si>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</si>
  <si>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</si>
  <si>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</si>
  <si>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</si>
  <si>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</si>
  <si>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</si>
  <si>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</si>
  <si>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</si>
  <si>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</si>
  <si>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</si>
  <si>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</si>
  <si>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</si>
  <si>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</si>
  <si>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</si>
  <si>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</si>
  <si>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</si>
  <si>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</si>
  <si>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</si>
  <si>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</si>
  <si>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</si>
  <si>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</si>
  <si>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</si>
  <si>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</si>
  <si>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</si>
  <si>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</si>
  <si>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</si>
  <si>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</si>
  <si>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</si>
  <si>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</si>
  <si>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</si>
  <si>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</si>
  <si>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</si>
  <si>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</si>
  <si>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</si>
  <si>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</si>
  <si>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</si>
  <si>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</si>
  <si>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</si>
  <si>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</si>
  <si>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</si>
  <si>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</si>
  <si>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</si>
  <si>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</si>
  <si>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</si>
  <si>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</si>
  <si>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</si>
  <si>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</si>
  <si>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</si>
  <si>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</si>
  <si>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</si>
  <si>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</si>
  <si>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</si>
  <si>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</si>
  <si>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</si>
  <si>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</si>
  <si>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</si>
  <si>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</si>
  <si>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</si>
  <si>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</si>
  <si>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</si>
  <si>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</si>
  <si>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</si>
  <si>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</si>
  <si>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</si>
  <si>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</si>
  <si>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</si>
  <si>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</si>
  <si>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</si>
  <si>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</si>
  <si>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</si>
  <si>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</si>
  <si>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</si>
  <si>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</si>
  <si>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</si>
  <si>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</si>
  <si>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</si>
  <si>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</si>
  <si>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</si>
  <si>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</si>
  <si>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</si>
  <si>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</si>
  <si>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</si>
  <si>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</si>
  <si>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</si>
  <si>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</si>
  <si>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</si>
  <si>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</si>
  <si>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</si>
  <si>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</si>
  <si>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</si>
  <si>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</si>
  <si>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</si>
  <si>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</si>
  <si>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</si>
  <si>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</si>
  <si>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</si>
  <si>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</si>
  <si>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</si>
  <si>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</si>
  <si>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</si>
  <si>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</si>
  <si>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</si>
  <si>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</si>
  <si>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</si>
  <si>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</si>
  <si>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</si>
  <si>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</si>
  <si>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</si>
  <si>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</si>
  <si>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</si>
  <si>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</si>
  <si>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</si>
  <si>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</si>
  <si>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</si>
  <si>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</si>
  <si>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</si>
  <si>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</si>
  <si>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</si>
  <si>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</si>
  <si>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</si>
  <si>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</si>
  <si>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</si>
  <si>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</si>
  <si>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</si>
  <si>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</si>
  <si>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</si>
  <si>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</si>
  <si>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</si>
  <si>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</si>
  <si>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</si>
  <si>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</si>
  <si>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</si>
  <si>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</si>
  <si>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</si>
  <si>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</si>
  <si>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</si>
  <si>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</si>
  <si>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</si>
  <si>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</si>
  <si>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</si>
  <si>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</si>
  <si>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</si>
  <si>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</si>
  <si>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</si>
  <si>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</si>
  <si>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</si>
  <si>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</si>
  <si>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</si>
  <si>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</si>
  <si>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</si>
  <si>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</si>
  <si>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</si>
  <si>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</si>
  <si>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</si>
  <si>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</si>
  <si>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</si>
  <si>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</si>
  <si>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</si>
  <si>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</si>
  <si>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</si>
  <si>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</si>
  <si>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</si>
  <si>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</si>
  <si>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</si>
  <si>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</si>
  <si>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</si>
  <si>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</si>
  <si>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</si>
  <si>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</si>
  <si>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</si>
  <si>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</si>
  <si>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</si>
  <si>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</si>
  <si>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</si>
  <si>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</si>
  <si>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</si>
  <si>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</si>
  <si>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</si>
  <si>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</si>
  <si>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</si>
  <si>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</si>
  <si>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</si>
  <si>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</si>
  <si>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</si>
  <si>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</si>
  <si>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</si>
  <si>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</si>
  <si>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</si>
  <si>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</si>
  <si>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</si>
  <si>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</si>
  <si>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</si>
  <si>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</si>
  <si>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</si>
  <si>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</si>
  <si>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</si>
  <si>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</si>
  <si>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</si>
  <si>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</si>
  <si>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</si>
  <si>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</si>
  <si>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</si>
  <si>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</si>
  <si>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</si>
  <si>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</si>
  <si>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</si>
  <si>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</si>
  <si>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</si>
  <si>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</si>
  <si>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</si>
  <si>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</si>
  <si>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</si>
  <si>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</si>
  <si>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</si>
  <si>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</si>
  <si>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</si>
  <si>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</si>
  <si>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</si>
  <si>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</si>
  <si>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</si>
  <si>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</si>
  <si>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</si>
  <si>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</si>
  <si>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</si>
  <si>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</si>
  <si>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</si>
  <si>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</si>
  <si>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</si>
  <si>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</si>
  <si>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</si>
  <si>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</si>
  <si>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</si>
  <si>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</si>
  <si>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</si>
  <si>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</si>
  <si>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</si>
  <si>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</si>
  <si>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</si>
  <si>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</si>
  <si>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</si>
  <si>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</si>
  <si>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</si>
  <si>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</si>
  <si>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</si>
  <si>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</si>
  <si>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</si>
  <si>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</si>
  <si>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</si>
  <si>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</si>
  <si>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</si>
  <si>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</si>
  <si>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</si>
  <si>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</si>
  <si>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</si>
  <si>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</si>
  <si>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</si>
  <si>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</si>
  <si>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</si>
  <si>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</si>
  <si>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</si>
  <si>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</si>
  <si>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</si>
  <si>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</si>
  <si>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</si>
  <si>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</si>
  <si>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</si>
  <si>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</si>
  <si>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</si>
  <si>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</si>
  <si>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</si>
  <si>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</si>
  <si>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</si>
  <si>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</si>
  <si>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</si>
  <si>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</si>
  <si>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</si>
  <si>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</si>
  <si>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</si>
  <si>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</si>
  <si>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</si>
  <si>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</si>
  <si>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</si>
  <si>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</si>
  <si>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</si>
  <si>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</si>
  <si>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</si>
  <si>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</si>
  <si>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</si>
  <si>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</si>
  <si>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</si>
  <si>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</si>
  <si>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</si>
  <si>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</si>
  <si>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</si>
  <si>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</si>
  <si>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</si>
  <si>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</si>
  <si>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</si>
  <si>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</si>
  <si>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</si>
  <si>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</si>
  <si>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</si>
  <si>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</si>
  <si>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</si>
  <si>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</si>
  <si>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</si>
  <si>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</si>
  <si>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</si>
  <si>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</si>
  <si>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</si>
  <si>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</si>
  <si>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</si>
  <si>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</si>
  <si>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</si>
  <si>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</si>
  <si>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</si>
  <si>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</si>
  <si>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</si>
  <si>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</si>
  <si>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</si>
  <si>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</si>
  <si>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</si>
  <si>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</si>
  <si>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</si>
  <si>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</si>
  <si>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</si>
  <si>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</si>
  <si>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</si>
  <si>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</si>
  <si>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</si>
  <si>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</si>
  <si>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</si>
  <si>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</si>
  <si>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</si>
  <si>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</si>
  <si>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</si>
  <si>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</si>
  <si>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</si>
  <si>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</si>
  <si>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</si>
  <si>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</si>
  <si>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</si>
  <si>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</si>
  <si>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</si>
  <si>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</si>
  <si>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</si>
  <si>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</si>
  <si>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</si>
  <si>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</si>
  <si>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</si>
  <si>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</si>
  <si>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</si>
  <si>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</si>
  <si>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</si>
  <si>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</si>
  <si>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</si>
  <si>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</si>
  <si>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</si>
  <si>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</si>
  <si>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</si>
  <si>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</si>
  <si>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</si>
  <si>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</si>
  <si>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</si>
  <si>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</si>
  <si>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</si>
  <si>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</si>
  <si>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</si>
  <si>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</si>
  <si>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</si>
  <si>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</si>
  <si>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</si>
  <si>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</si>
  <si>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</si>
  <si>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</si>
  <si>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</si>
  <si>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</si>
  <si>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</si>
  <si>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</si>
  <si>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</si>
  <si>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</si>
  <si>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</si>
  <si>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</si>
  <si>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</si>
  <si>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</si>
  <si>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</si>
  <si>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</si>
  <si>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</si>
  <si>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</si>
  <si>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</si>
  <si>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</si>
  <si>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</si>
  <si>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</si>
  <si>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</si>
  <si>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</si>
  <si>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</si>
  <si>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</si>
  <si>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</si>
  <si>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</si>
  <si>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</si>
  <si>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</si>
  <si>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</si>
  <si>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</si>
  <si>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</si>
  <si>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</si>
  <si>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</si>
  <si>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</si>
  <si>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</si>
  <si>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</si>
  <si>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</si>
  <si>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</si>
  <si>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</si>
  <si>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</si>
  <si>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</si>
  <si>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</si>
  <si>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</si>
  <si>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</si>
  <si>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</si>
  <si>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</si>
  <si>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</si>
  <si>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</si>
  <si>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</si>
  <si>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</si>
  <si>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</si>
  <si>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</si>
  <si>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</si>
  <si>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</si>
  <si>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</si>
  <si>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</si>
  <si>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</si>
  <si>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</si>
  <si>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</si>
  <si>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</si>
  <si>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</si>
  <si>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</si>
  <si>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</si>
  <si>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</si>
  <si>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</si>
  <si>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</si>
  <si>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</si>
  <si>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</si>
  <si>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</si>
  <si>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</si>
  <si>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</si>
  <si>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</si>
  <si>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</si>
  <si>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</si>
  <si>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</si>
  <si>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</si>
  <si>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</si>
  <si>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</si>
  <si>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</si>
  <si>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</si>
  <si>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</si>
  <si>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</si>
  <si>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</si>
  <si>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</si>
  <si>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</si>
  <si>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</si>
  <si>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</si>
  <si>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</si>
  <si>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</si>
  <si>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</si>
  <si>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</si>
  <si>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</si>
  <si>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</si>
  <si>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</si>
  <si>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</si>
  <si>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</si>
  <si>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</si>
  <si>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</si>
  <si>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</si>
  <si>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</si>
  <si>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</si>
  <si>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</si>
  <si>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</si>
  <si>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</si>
  <si>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</si>
  <si>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</si>
  <si>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</si>
  <si>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</si>
  <si>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</si>
  <si>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</si>
  <si>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</si>
  <si>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</si>
  <si>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</si>
  <si>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</si>
  <si>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</si>
  <si>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</si>
  <si>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</si>
  <si>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</si>
  <si>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</si>
  <si>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</si>
  <si>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</si>
  <si>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</si>
  <si>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</si>
  <si>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</si>
  <si>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</si>
  <si>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</si>
  <si>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</si>
  <si>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</si>
  <si>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</si>
  <si>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</si>
  <si>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</si>
  <si>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</si>
  <si>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</si>
  <si>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</si>
  <si>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</si>
  <si>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</si>
  <si>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</si>
  <si>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</si>
  <si>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</si>
  <si>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</si>
  <si>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</si>
  <si>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</si>
  <si>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</si>
  <si>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</si>
  <si>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</si>
  <si>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</si>
  <si>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</si>
  <si>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</si>
  <si>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</si>
  <si>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</si>
  <si>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</si>
  <si>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</si>
  <si>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</si>
  <si>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</si>
  <si>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</si>
  <si>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</si>
  <si>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</si>
  <si>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</si>
  <si>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</si>
  <si>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</si>
  <si>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</si>
  <si>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</si>
  <si>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</si>
  <si>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</si>
  <si>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</si>
  <si>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</si>
  <si>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</si>
  <si>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</si>
  <si>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</si>
  <si>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</si>
  <si>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</si>
  <si>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</si>
  <si>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</si>
  <si>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</si>
  <si>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</si>
  <si>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</si>
  <si>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</si>
  <si>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</si>
  <si>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</si>
  <si>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</si>
  <si>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</si>
  <si>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</si>
  <si>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</si>
  <si>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</si>
  <si>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</si>
  <si>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</si>
  <si>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</si>
  <si>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</si>
  <si>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</si>
  <si>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</si>
  <si>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</si>
  <si>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</si>
  <si>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</si>
  <si>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</si>
  <si>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</si>
  <si>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</si>
  <si>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</si>
  <si>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</si>
  <si>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</si>
  <si>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</si>
  <si>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</si>
  <si>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</si>
  <si>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</si>
  <si>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</si>
  <si>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</si>
  <si>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</si>
  <si>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</si>
  <si>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</si>
  <si>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</si>
  <si>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</si>
  <si>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</si>
  <si>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</si>
  <si>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</si>
  <si>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</si>
  <si>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</si>
  <si>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</si>
  <si>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</si>
  <si>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</si>
  <si>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</si>
  <si>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</si>
  <si>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</si>
  <si>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</si>
  <si>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</si>
  <si>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</si>
  <si>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</si>
  <si>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</si>
  <si>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</si>
  <si>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</si>
  <si>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</si>
  <si>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</si>
  <si>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</si>
  <si>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</si>
  <si>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</si>
  <si>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</si>
  <si>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</si>
  <si>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</si>
  <si>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</si>
  <si>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</si>
  <si>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</si>
  <si>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</si>
  <si>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</si>
  <si>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</si>
  <si>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</si>
  <si>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</si>
  <si>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</si>
  <si>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</si>
  <si>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</si>
  <si>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</si>
  <si>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</si>
  <si>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</si>
  <si>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</si>
  <si>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</si>
  <si>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</si>
  <si>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</si>
  <si>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</si>
  <si>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</si>
  <si>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</si>
  <si>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</si>
  <si>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</si>
  <si>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</si>
  <si>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</si>
  <si>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</si>
  <si>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</si>
  <si>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</si>
  <si>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</si>
  <si>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</si>
  <si>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</si>
  <si>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</si>
  <si>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</si>
  <si>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</si>
  <si>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</si>
  <si>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</si>
  <si>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</si>
  <si>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</si>
  <si>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</si>
  <si>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</si>
  <si>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</si>
  <si>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</si>
  <si>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</si>
  <si>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</si>
  <si>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</si>
  <si>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</si>
  <si>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</si>
  <si>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</si>
  <si>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</si>
  <si>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</si>
  <si>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</si>
  <si>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</si>
  <si>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</si>
  <si>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</si>
  <si>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</si>
  <si>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</si>
  <si>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</si>
  <si>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</si>
  <si>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</si>
  <si>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</si>
  <si>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</si>
  <si>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</si>
  <si>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</si>
  <si>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</si>
  <si>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</si>
  <si>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</si>
  <si>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</si>
  <si>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</si>
  <si>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</si>
  <si>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</si>
  <si>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</si>
  <si>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</si>
  <si>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</si>
  <si>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</si>
  <si>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</si>
  <si>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</si>
  <si>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</si>
  <si>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</si>
  <si>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</si>
  <si>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</si>
  <si>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</si>
  <si>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</si>
  <si>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</si>
  <si>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</si>
  <si>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</si>
  <si>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</si>
  <si>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</si>
  <si>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</si>
  <si>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</si>
  <si>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</si>
  <si>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</si>
  <si>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</si>
  <si>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</si>
  <si>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</si>
  <si>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</si>
  <si>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</si>
  <si>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</si>
  <si>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</si>
  <si>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</si>
  <si>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</si>
  <si>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</si>
  <si>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</si>
  <si>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</si>
  <si>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</si>
  <si>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</si>
  <si>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</si>
  <si>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</si>
  <si>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</si>
  <si>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</si>
  <si>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</si>
  <si>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</si>
  <si>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</si>
  <si>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</si>
  <si>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</si>
  <si>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</si>
  <si>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</si>
  <si>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</si>
  <si>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</si>
  <si>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</si>
  <si>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</si>
  <si>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</si>
  <si>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</si>
  <si>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</si>
  <si>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</si>
  <si>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</si>
  <si>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</si>
  <si>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</si>
  <si>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</si>
  <si>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</si>
  <si>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</si>
  <si>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</si>
  <si>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</si>
  <si>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</si>
  <si>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</si>
  <si>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</si>
  <si>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</si>
  <si>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</si>
  <si>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</si>
  <si>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</si>
  <si>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</si>
  <si>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</si>
  <si>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</si>
  <si>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</si>
  <si>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</si>
  <si>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</si>
  <si>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</si>
  <si>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</si>
  <si>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</si>
  <si>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</si>
  <si>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</si>
  <si>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</si>
  <si>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</si>
  <si>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</si>
  <si>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</si>
  <si>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</si>
  <si>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</si>
  <si>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</si>
  <si>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</si>
  <si>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</si>
  <si>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</si>
  <si>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</si>
  <si>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</si>
  <si>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</si>
  <si>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</si>
  <si>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</si>
  <si>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</si>
  <si>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</si>
  <si>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</si>
  <si>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</si>
  <si>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</si>
  <si>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</si>
  <si>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</si>
  <si>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</si>
  <si>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</si>
  <si>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</si>
  <si>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</si>
  <si>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</si>
  <si>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</si>
  <si>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</si>
  <si>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</si>
  <si>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</si>
  <si>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</si>
  <si>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</si>
  <si>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</si>
  <si>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</si>
  <si>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</si>
  <si>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</si>
  <si>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</si>
  <si>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</si>
  <si>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</si>
  <si>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</si>
  <si>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</si>
  <si>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</si>
  <si>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</si>
  <si>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</si>
  <si>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</si>
  <si>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</si>
  <si>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</si>
  <si>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</si>
  <si>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</si>
  <si>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</si>
  <si>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</si>
  <si>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</si>
  <si>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</si>
  <si>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</si>
  <si>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</si>
  <si>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</si>
  <si>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</si>
  <si>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</si>
  <si>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</si>
  <si>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</si>
  <si>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</si>
  <si>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</si>
  <si>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</si>
  <si>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</si>
  <si>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</si>
  <si>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</si>
  <si>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</si>
  <si>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</si>
  <si>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</si>
  <si>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</si>
  <si>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</si>
  <si>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</si>
  <si>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</si>
  <si>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</si>
  <si>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</si>
  <si>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</si>
  <si>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</si>
  <si>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</si>
  <si>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</si>
  <si>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</si>
  <si>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</si>
  <si>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</si>
  <si>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</si>
  <si>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</si>
  <si>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</si>
  <si>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</si>
  <si>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</si>
  <si>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</si>
  <si>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</si>
  <si>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</si>
  <si>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</si>
  <si>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</si>
  <si>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</si>
  <si>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</si>
  <si>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</si>
  <si>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</si>
  <si>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</si>
  <si>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</si>
  <si>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</si>
  <si>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</si>
  <si>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</si>
  <si>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</si>
  <si>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</si>
  <si>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</si>
  <si>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</si>
  <si>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</si>
  <si>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</si>
  <si>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</si>
  <si>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</si>
  <si>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</si>
  <si>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</si>
  <si>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</si>
  <si>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</si>
  <si>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</si>
  <si>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</si>
  <si>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</si>
  <si>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</si>
  <si>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</si>
  <si>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</si>
  <si>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</si>
  <si>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</si>
  <si>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</si>
  <si>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</si>
  <si>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</si>
  <si>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</si>
  <si>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</si>
  <si>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</si>
  <si>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</si>
  <si>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</si>
  <si>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</si>
  <si>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</si>
  <si>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</si>
  <si>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</si>
  <si>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</si>
  <si>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</si>
  <si>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</si>
  <si>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</si>
  <si>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</si>
  <si>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</si>
  <si>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</si>
  <si>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</si>
  <si>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</si>
  <si>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</si>
  <si>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</si>
  <si>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</si>
  <si>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</si>
  <si>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</si>
  <si>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</si>
  <si>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</si>
  <si>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</si>
  <si>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</si>
  <si>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</si>
  <si>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</si>
  <si>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</si>
  <si>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</si>
  <si>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</si>
  <si>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</si>
  <si>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</si>
  <si>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</si>
  <si>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</si>
  <si>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</si>
  <si>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</si>
  <si>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</si>
  <si>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</si>
  <si>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</si>
  <si>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</si>
  <si>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</si>
  <si>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</si>
  <si>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</si>
  <si>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</si>
  <si>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</si>
  <si>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</si>
  <si>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</si>
  <si>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</si>
  <si>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</si>
  <si>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</si>
  <si>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</si>
  <si>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</si>
  <si>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</si>
  <si>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</si>
  <si>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</si>
  <si>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</si>
  <si>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</si>
  <si>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</si>
  <si>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</si>
  <si>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</si>
  <si>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</si>
  <si>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</si>
  <si>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</si>
  <si>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</si>
  <si>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</si>
  <si>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</si>
  <si>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</si>
  <si>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</si>
  <si>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</si>
  <si>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</si>
  <si>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</si>
  <si>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</si>
  <si>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</si>
  <si>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</si>
  <si>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</si>
  <si>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</si>
  <si>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</si>
  <si>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</si>
  <si>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</si>
  <si>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</si>
  <si>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</si>
  <si>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</si>
  <si>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</si>
  <si>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</si>
  <si>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</si>
  <si>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</si>
  <si>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</si>
  <si>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</si>
  <si>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</si>
  <si>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</si>
  <si>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</si>
  <si>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</si>
  <si>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</si>
  <si>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</si>
  <si>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</si>
  <si>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</si>
  <si>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</si>
  <si>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</si>
  <si>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</si>
  <si>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</si>
  <si>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</si>
  <si>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</si>
  <si>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</si>
  <si>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</si>
  <si>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</si>
  <si>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</si>
  <si>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</si>
  <si>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</si>
  <si>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</si>
  <si>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</si>
  <si>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</si>
  <si>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</si>
  <si>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</si>
  <si>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</si>
  <si>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</si>
  <si>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</si>
  <si>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</si>
  <si>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</si>
  <si>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</si>
  <si>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</si>
  <si>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</si>
  <si>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</si>
  <si>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</si>
  <si>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</si>
  <si>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</si>
  <si>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</si>
  <si>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</si>
  <si>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</si>
  <si>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</si>
  <si>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</si>
  <si>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</si>
  <si>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</si>
  <si>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</si>
  <si>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</si>
  <si>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</si>
  <si>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</si>
  <si>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</si>
  <si>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</si>
  <si>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</si>
  <si>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</si>
  <si>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</si>
  <si>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</si>
  <si>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</si>
  <si>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</si>
  <si>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</si>
  <si>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</si>
  <si>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</si>
  <si>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</si>
  <si>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</si>
  <si>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</si>
  <si>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</si>
  <si>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</si>
  <si>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</si>
  <si>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</si>
  <si>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</si>
  <si>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</si>
  <si>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</si>
  <si>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</si>
  <si>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</si>
  <si>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</si>
  <si>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</si>
  <si>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</si>
  <si>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</si>
  <si>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</si>
  <si>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</si>
  <si>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</si>
  <si>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</si>
  <si>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</si>
  <si>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</si>
  <si>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</si>
  <si>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</si>
  <si>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</si>
  <si>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</si>
  <si>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</si>
  <si>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</si>
  <si>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</si>
  <si>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</si>
  <si>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</si>
  <si>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</si>
  <si>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</si>
  <si>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</si>
  <si>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</si>
  <si>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</si>
  <si>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</si>
  <si>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</si>
  <si>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</si>
  <si>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</si>
  <si>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</si>
  <si>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</si>
  <si>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</si>
  <si>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</si>
  <si>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</si>
  <si>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</si>
  <si>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</si>
  <si>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</si>
  <si>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</si>
  <si>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</si>
  <si>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</si>
  <si>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</si>
  <si>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</si>
  <si>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</si>
  <si>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</si>
  <si>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</si>
  <si>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</si>
  <si>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</si>
  <si>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</si>
  <si>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</si>
  <si>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</si>
  <si>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</si>
  <si>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</si>
  <si>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</si>
  <si>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</si>
  <si>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</si>
  <si>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</si>
  <si>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</si>
  <si>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</si>
  <si>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</si>
  <si>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</si>
  <si>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</si>
  <si>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</si>
  <si>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</si>
  <si>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</si>
  <si>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</si>
  <si>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</si>
  <si>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</si>
  <si>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</si>
  <si>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</si>
  <si>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</si>
  <si>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</si>
  <si>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</si>
  <si>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</si>
  <si>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</si>
  <si>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</si>
  <si>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</si>
  <si>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</si>
  <si>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</si>
  <si>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</si>
  <si>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</si>
  <si>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</si>
  <si>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</si>
  <si>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</si>
  <si>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</si>
  <si>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</si>
  <si>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</si>
  <si>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</si>
  <si>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</si>
  <si>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</si>
  <si>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</si>
  <si>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</si>
  <si>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</si>
  <si>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</si>
  <si>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</si>
  <si>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</si>
  <si>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</si>
  <si>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</si>
  <si>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</si>
  <si>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</si>
  <si>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</si>
  <si>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</si>
  <si>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</si>
  <si>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</si>
  <si>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</si>
  <si>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</si>
  <si>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</si>
  <si>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</si>
  <si>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</si>
  <si>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</si>
  <si>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</si>
  <si>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</si>
  <si>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</si>
  <si>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</si>
  <si>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</si>
  <si>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</si>
  <si>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</si>
  <si>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</si>
  <si>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</si>
  <si>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</si>
  <si>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</si>
  <si>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</si>
  <si>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</si>
  <si>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</si>
  <si>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</si>
  <si>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</si>
  <si>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</si>
  <si>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</si>
  <si>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</si>
  <si>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</si>
  <si>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</si>
  <si>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</si>
  <si>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</si>
  <si>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</si>
  <si>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</si>
  <si>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</si>
  <si>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</si>
  <si>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</si>
  <si>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</si>
  <si>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</si>
  <si>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</si>
  <si>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</si>
  <si>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</si>
  <si>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</si>
  <si>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</si>
  <si>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</si>
  <si>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</si>
  <si>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</si>
  <si>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</si>
  <si>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</si>
  <si>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</si>
  <si>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</si>
  <si>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</si>
  <si>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</si>
  <si>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</si>
  <si>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</si>
  <si>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</si>
  <si>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</si>
  <si>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</si>
  <si>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</si>
  <si>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</si>
  <si>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</si>
  <si>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</si>
  <si>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</si>
  <si>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</si>
  <si>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</si>
  <si>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</si>
  <si>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</si>
  <si>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</si>
  <si>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</si>
  <si>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</si>
  <si>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</si>
  <si>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</si>
  <si>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</si>
  <si>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</si>
  <si>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</si>
  <si>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</si>
  <si>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</si>
  <si>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</si>
  <si>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</si>
  <si>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</si>
  <si>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</si>
  <si>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</si>
  <si>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</si>
  <si>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</si>
  <si>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</si>
  <si>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</si>
  <si>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</si>
  <si>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</si>
  <si>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</si>
  <si>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</si>
  <si>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</si>
  <si>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</si>
  <si>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</si>
  <si>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</si>
  <si>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</si>
  <si>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</si>
  <si>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</si>
  <si>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</si>
  <si>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</si>
  <si>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</si>
  <si>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</si>
  <si>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</si>
  <si>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</si>
  <si>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</si>
  <si>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</si>
  <si>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</si>
  <si>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</si>
  <si>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</si>
  <si>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</si>
  <si>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</si>
  <si>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</si>
  <si>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</si>
  <si>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</si>
  <si>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</si>
  <si>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</si>
  <si>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</si>
  <si>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</si>
  <si>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</si>
  <si>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</si>
  <si>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</si>
  <si>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</si>
  <si>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</si>
  <si>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</si>
  <si>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</si>
  <si>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</si>
  <si>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</si>
  <si>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</si>
  <si>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</si>
  <si>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</si>
  <si>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</si>
  <si>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</si>
  <si>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</si>
  <si>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</si>
  <si>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</si>
  <si>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</si>
  <si>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</si>
  <si>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</si>
  <si>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</si>
  <si>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</si>
  <si>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</si>
  <si>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</si>
  <si>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</si>
  <si>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</si>
  <si>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</si>
  <si>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</si>
  <si>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</si>
  <si>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</si>
  <si>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</si>
  <si>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</si>
  <si>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</si>
  <si>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</si>
  <si>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</si>
  <si>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</si>
  <si>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</si>
  <si>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</si>
  <si>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</si>
  <si>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</si>
  <si>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</si>
  <si>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</si>
  <si>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</si>
  <si>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</si>
  <si>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</si>
  <si>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</si>
  <si>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</si>
  <si>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</si>
  <si>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</si>
  <si>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</si>
  <si>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</si>
  <si>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</si>
  <si>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</si>
  <si>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</si>
  <si>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</si>
  <si>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</si>
  <si>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</si>
  <si>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</si>
  <si>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</si>
  <si>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</si>
  <si>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</si>
  <si>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</si>
  <si>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</si>
  <si>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</si>
  <si>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</si>
  <si>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</si>
  <si>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</si>
  <si>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</si>
  <si>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</si>
  <si>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</si>
  <si>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</si>
  <si>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</si>
  <si>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</si>
  <si>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</si>
  <si>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</si>
  <si>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</si>
  <si>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</si>
  <si>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</si>
  <si>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</si>
  <si>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</si>
  <si>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</si>
  <si>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</si>
  <si>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</si>
  <si>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</si>
  <si>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</si>
  <si>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</si>
  <si>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</si>
  <si>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</si>
  <si>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</si>
  <si>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</si>
  <si>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</si>
  <si>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</si>
  <si>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</si>
  <si>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</si>
  <si>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</si>
  <si>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</si>
  <si>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</si>
  <si>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</si>
  <si>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</si>
  <si>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</si>
  <si>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</si>
  <si>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</si>
  <si>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</si>
  <si>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</si>
  <si>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</si>
  <si>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</si>
  <si>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</si>
  <si>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</si>
  <si>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</si>
  <si>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</si>
  <si>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</si>
  <si>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</si>
  <si>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</si>
  <si>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</si>
  <si>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</si>
  <si>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</si>
  <si>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</si>
  <si>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</si>
  <si>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</si>
  <si>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</si>
  <si>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</si>
  <si>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</si>
  <si>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</si>
  <si>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</si>
  <si>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</si>
  <si>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</si>
  <si>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</si>
  <si>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</si>
  <si>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</si>
  <si>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</si>
  <si>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</si>
  <si>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</si>
  <si>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</si>
  <si>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</si>
  <si>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</si>
  <si>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</si>
  <si>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</si>
  <si>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</si>
  <si>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</si>
  <si>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</si>
  <si>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</si>
  <si>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</si>
  <si>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</si>
  <si>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</si>
  <si>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</si>
  <si>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</si>
  <si>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</si>
  <si>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</si>
  <si>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</si>
  <si>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</si>
  <si>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</si>
  <si>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</si>
  <si>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</si>
  <si>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</si>
  <si>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</si>
  <si>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</si>
  <si>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</si>
  <si>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</si>
  <si>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</si>
  <si>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</si>
  <si>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</si>
  <si>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</si>
  <si>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</si>
  <si>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</si>
  <si>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</si>
  <si>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</si>
  <si>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</si>
  <si>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</si>
  <si>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</si>
  <si>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</si>
  <si>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</si>
  <si>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</si>
  <si>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</si>
  <si>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</si>
  <si>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</si>
  <si>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</si>
  <si>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</si>
  <si>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</si>
  <si>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</si>
  <si>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</si>
  <si>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</si>
  <si>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</si>
  <si>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</si>
  <si>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</si>
  <si>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</si>
  <si>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</si>
  <si>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</si>
  <si>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</si>
  <si>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</si>
  <si>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</si>
  <si>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</si>
  <si>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</si>
  <si>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</si>
  <si>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</si>
  <si>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</si>
  <si>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</si>
  <si>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</si>
  <si>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</si>
  <si>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</si>
  <si>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</si>
  <si>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</si>
  <si>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</si>
  <si>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</si>
  <si>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</si>
  <si>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</si>
  <si>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</si>
  <si>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</si>
  <si>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</si>
  <si>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</si>
  <si>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</si>
  <si>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</si>
  <si>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</si>
  <si>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</si>
  <si>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</si>
  <si>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</si>
  <si>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</si>
  <si>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</si>
  <si>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</si>
  <si>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</si>
  <si>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</si>
  <si>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</si>
  <si>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</si>
  <si>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</si>
  <si>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</si>
  <si>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</si>
  <si>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</si>
  <si>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</si>
  <si>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</si>
  <si>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</si>
  <si>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</si>
  <si>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</si>
  <si>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</si>
  <si>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</si>
  <si>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</si>
  <si>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</si>
  <si>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</si>
  <si>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</si>
  <si>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</si>
  <si>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</si>
  <si>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</si>
  <si>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</si>
  <si>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</si>
  <si>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</si>
  <si>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</si>
  <si>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</si>
  <si>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</si>
  <si>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</si>
  <si>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</si>
  <si>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</si>
  <si>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</si>
  <si>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</si>
  <si>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</si>
  <si>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</si>
  <si>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</si>
  <si>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</si>
  <si>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</si>
  <si>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</si>
  <si>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</si>
  <si>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</si>
  <si>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</si>
  <si>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</si>
  <si>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</si>
  <si>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</si>
  <si>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</si>
  <si>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</si>
  <si>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</si>
  <si>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</si>
  <si>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</si>
  <si>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</si>
  <si>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</si>
  <si>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</si>
  <si>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</si>
  <si>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</si>
  <si>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</si>
  <si>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</si>
  <si>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</si>
  <si>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</si>
  <si>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</si>
  <si>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</si>
  <si>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</si>
  <si>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</si>
  <si>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</si>
  <si>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</si>
  <si>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</si>
  <si>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</si>
  <si>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</si>
  <si>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</si>
  <si>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</si>
  <si>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</si>
  <si>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</si>
  <si>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</si>
  <si>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</si>
  <si>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</si>
  <si>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</si>
  <si>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</si>
  <si>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</si>
  <si>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</si>
  <si>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</si>
  <si>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</si>
  <si>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</si>
  <si>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</si>
  <si>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</si>
  <si>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</si>
  <si>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</si>
  <si>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</si>
  <si>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</si>
  <si>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</si>
  <si>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</si>
  <si>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</si>
  <si>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</si>
  <si>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</si>
  <si>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</si>
  <si>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</si>
  <si>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</si>
  <si>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</si>
  <si>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</si>
  <si>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</si>
  <si>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</si>
  <si>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</si>
  <si>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</si>
  <si>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</si>
  <si>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</si>
  <si>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</si>
  <si>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</si>
  <si>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</si>
  <si>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</si>
  <si>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</si>
  <si>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</si>
  <si>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</si>
  <si>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</si>
  <si>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</si>
  <si>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</si>
  <si>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</si>
  <si>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</si>
  <si>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</si>
  <si>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</si>
  <si>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</si>
  <si>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</si>
  <si>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</si>
  <si>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</si>
  <si>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</si>
  <si>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</si>
  <si>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</si>
  <si>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</si>
  <si>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</si>
  <si>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</si>
  <si>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</si>
  <si>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</si>
  <si>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</si>
  <si>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</si>
  <si>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</si>
  <si>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</si>
  <si>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</si>
  <si>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</si>
  <si>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</si>
  <si>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</si>
  <si>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</si>
  <si>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</si>
  <si>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</si>
  <si>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</si>
  <si>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</si>
  <si>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</si>
  <si>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</si>
  <si>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</si>
  <si>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</si>
  <si>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</si>
  <si>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</si>
  <si>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</si>
  <si>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</si>
  <si>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</si>
  <si>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</si>
  <si>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</si>
  <si>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</si>
  <si>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</si>
  <si>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</si>
  <si>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</si>
  <si>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</si>
  <si>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</si>
  <si>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</si>
  <si>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</si>
  <si>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</si>
  <si>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</si>
  <si>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</si>
  <si>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</si>
  <si>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</si>
  <si>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</si>
  <si>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</si>
  <si>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</si>
  <si>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</si>
  <si>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</si>
  <si>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</si>
  <si>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</si>
  <si>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</si>
  <si>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</si>
  <si>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</si>
  <si>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</si>
  <si>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</si>
  <si>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</si>
  <si>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</si>
  <si>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</si>
  <si>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</si>
  <si>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</si>
  <si>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</si>
  <si>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</si>
  <si>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</si>
  <si>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</si>
  <si>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</si>
  <si>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</si>
  <si>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</si>
  <si>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</si>
  <si>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</si>
  <si>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</si>
  <si>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</si>
  <si>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</si>
  <si>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</si>
  <si>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</si>
  <si>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</si>
  <si>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</si>
  <si>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</si>
  <si>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</si>
  <si>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</si>
  <si>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</si>
  <si>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</si>
  <si>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</si>
  <si>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</si>
  <si>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</si>
  <si>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</si>
  <si>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</si>
  <si>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</si>
  <si>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</si>
  <si>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</si>
  <si>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</si>
  <si>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</si>
  <si>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</si>
  <si>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</si>
  <si>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</si>
  <si>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</si>
  <si>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</si>
  <si>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</si>
  <si>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</si>
  <si>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</si>
  <si>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</si>
  <si>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</si>
  <si>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</si>
  <si>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</si>
  <si>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</si>
  <si>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</si>
  <si>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</si>
  <si>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</si>
  <si>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</si>
  <si>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</si>
  <si>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</si>
  <si>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</si>
  <si>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</si>
  <si>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</si>
  <si>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</si>
  <si>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</si>
  <si>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</si>
  <si>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</si>
  <si>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</si>
  <si>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</si>
  <si>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</si>
  <si>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</si>
  <si>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</si>
  <si>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</si>
  <si>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</si>
  <si>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</si>
  <si>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</si>
  <si>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</si>
  <si>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</si>
  <si>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</si>
  <si>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</si>
  <si>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</si>
  <si>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</si>
  <si>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</si>
  <si>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</si>
  <si>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</si>
  <si>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</si>
  <si>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</si>
  <si>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</si>
  <si>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</si>
  <si>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</si>
  <si>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</si>
  <si>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</si>
  <si>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</si>
  <si>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</si>
  <si>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</si>
  <si>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</si>
  <si>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</si>
  <si>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</si>
  <si>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</si>
  <si>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</si>
  <si>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</si>
  <si>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</si>
  <si>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</si>
  <si>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</si>
  <si>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</si>
  <si>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</si>
  <si>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</si>
  <si>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</si>
  <si>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</si>
  <si>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</si>
  <si>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</si>
  <si>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</si>
  <si>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</si>
  <si>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</si>
  <si>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</si>
  <si>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</si>
  <si>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</si>
  <si>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</si>
  <si>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</si>
  <si>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</si>
  <si>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</si>
  <si>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</si>
  <si>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</si>
  <si>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</si>
  <si>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</si>
  <si>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</si>
  <si>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</si>
  <si>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</si>
  <si>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</si>
  <si>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</si>
  <si>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</si>
  <si>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</si>
  <si>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</si>
  <si>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</si>
  <si>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</si>
  <si>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</si>
  <si>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</si>
  <si>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</si>
  <si>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</si>
  <si>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</si>
  <si>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</si>
  <si>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</si>
  <si>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</si>
  <si>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</si>
  <si>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</si>
  <si>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</si>
  <si>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</si>
  <si>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</si>
  <si>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</si>
  <si>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</si>
  <si>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</si>
  <si>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</si>
  <si>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</si>
  <si>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</si>
  <si>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</si>
  <si>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</si>
  <si>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</si>
  <si>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</si>
  <si>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</si>
  <si>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</si>
  <si>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</si>
  <si>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</si>
  <si>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</si>
  <si>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</si>
  <si>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</si>
  <si>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</si>
  <si>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</si>
  <si>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</si>
  <si>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</si>
  <si>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</si>
  <si>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</si>
  <si>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</si>
  <si>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</si>
  <si>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</si>
  <si>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</si>
  <si>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</si>
  <si>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</si>
  <si>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</si>
  <si>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</si>
  <si>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</si>
  <si>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</si>
  <si>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</si>
  <si>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</si>
  <si>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</si>
  <si>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</si>
  <si>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</si>
  <si>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</si>
  <si>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</si>
  <si>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</si>
  <si>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</si>
  <si>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</si>
  <si>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</si>
  <si>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</si>
  <si>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</si>
  <si>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</si>
  <si>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</si>
  <si>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</si>
  <si>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</si>
  <si>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</si>
  <si>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</si>
  <si>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</si>
  <si>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</si>
  <si>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</si>
  <si>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</si>
  <si>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</si>
  <si>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</si>
  <si>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</si>
  <si>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</si>
  <si>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</si>
  <si>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</si>
  <si>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</si>
  <si>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</si>
  <si>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</si>
  <si>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</si>
  <si>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</si>
  <si>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</si>
  <si>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</si>
  <si>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</si>
  <si>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</si>
  <si>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</si>
  <si>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</si>
  <si>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</si>
  <si>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</si>
  <si>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</si>
  <si>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</si>
  <si>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</si>
  <si>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</si>
  <si>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</si>
  <si>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</si>
  <si>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</si>
  <si>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</si>
  <si>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</si>
  <si>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</si>
  <si>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</si>
  <si>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</si>
  <si>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</si>
  <si>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</si>
  <si>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</si>
  <si>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</si>
  <si>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</si>
  <si>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</si>
  <si>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</si>
  <si>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</si>
  <si>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</si>
  <si>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</si>
  <si>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</si>
  <si>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</si>
  <si>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</si>
  <si>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</si>
  <si>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</si>
  <si>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</si>
  <si>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</si>
  <si>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</si>
  <si>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</si>
  <si>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</si>
  <si>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</si>
  <si>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</si>
  <si>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</si>
  <si>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</si>
  <si>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</si>
  <si>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</si>
  <si>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</si>
  <si>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</si>
  <si>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</si>
  <si>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</si>
  <si>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</si>
  <si>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</si>
  <si>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</si>
  <si>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</si>
  <si>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</si>
  <si>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</si>
  <si>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</si>
  <si>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</si>
  <si>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</si>
  <si>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</si>
  <si>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</si>
  <si>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</si>
  <si>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</si>
  <si>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</si>
  <si>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</si>
  <si>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</si>
  <si>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</si>
  <si>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</si>
  <si>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</si>
  <si>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</si>
  <si>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</si>
  <si>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</si>
  <si>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</si>
  <si>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</si>
  <si>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</si>
  <si>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</si>
  <si>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</si>
  <si>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</si>
  <si>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</si>
  <si>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</si>
  <si>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</si>
  <si>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</si>
  <si>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</si>
  <si>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</si>
  <si>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</si>
  <si>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</si>
  <si>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</si>
  <si>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</si>
  <si>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</si>
  <si>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</si>
  <si>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</si>
  <si>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</si>
  <si>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</si>
  <si>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</si>
  <si>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</si>
  <si>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</si>
  <si>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</si>
  <si>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</si>
  <si>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</si>
  <si>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</si>
  <si>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</si>
  <si>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</si>
  <si>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</si>
  <si>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</si>
  <si>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</si>
  <si>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</si>
  <si>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</si>
  <si>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</si>
  <si>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</si>
  <si>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</si>
  <si>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</si>
  <si>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</si>
  <si>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</si>
  <si>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</si>
  <si>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</si>
  <si>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</si>
  <si>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</si>
  <si>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</si>
  <si>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</si>
  <si>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</si>
  <si>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</si>
  <si>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</si>
  <si>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</si>
  <si>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</si>
  <si>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</si>
  <si>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</si>
  <si>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</si>
  <si>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</si>
  <si>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</si>
  <si>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</si>
  <si>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</si>
  <si>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</si>
  <si>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</si>
  <si>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</si>
  <si>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</si>
  <si>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</si>
  <si>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</si>
  <si>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</si>
  <si>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</si>
  <si>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</si>
  <si>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</si>
  <si>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</si>
  <si>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</si>
  <si>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</si>
  <si>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</si>
  <si>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</si>
  <si>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</si>
  <si>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</si>
  <si>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</si>
  <si>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</si>
  <si>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</si>
  <si>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</si>
  <si>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</si>
  <si>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</si>
  <si>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</si>
  <si>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</si>
  <si>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</si>
  <si>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</si>
  <si>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</si>
  <si>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</si>
  <si>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</si>
  <si>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</si>
  <si>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</si>
  <si>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</si>
  <si>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</si>
  <si>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</si>
  <si>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</si>
  <si>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</si>
  <si>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</si>
  <si>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</si>
  <si>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</si>
  <si>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</si>
  <si>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</si>
  <si>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</si>
  <si>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</si>
  <si>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</si>
  <si>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</si>
  <si>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</si>
  <si>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</si>
  <si>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</si>
  <si>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</si>
  <si>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</si>
  <si>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</si>
  <si>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</si>
  <si>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</si>
  <si>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</si>
  <si>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</si>
  <si>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</si>
  <si>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</si>
  <si>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</si>
  <si>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</si>
  <si>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</si>
  <si>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</si>
  <si>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</si>
  <si>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</si>
  <si>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</si>
  <si>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</si>
  <si>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</si>
  <si>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</si>
  <si>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</si>
  <si>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</si>
  <si>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</si>
  <si>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</si>
  <si>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</si>
  <si>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</si>
  <si>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</si>
  <si>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</si>
  <si>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</si>
  <si>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</si>
  <si>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</si>
  <si>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</si>
  <si>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</si>
  <si>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</si>
  <si>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</si>
  <si>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</si>
  <si>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</si>
  <si>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</si>
  <si>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</si>
  <si>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</si>
  <si>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</si>
  <si>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</si>
  <si>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</si>
  <si>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</si>
  <si>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</si>
  <si>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</si>
  <si>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</si>
  <si>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</si>
  <si>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</si>
  <si>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</si>
  <si>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</si>
  <si>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</si>
  <si>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</si>
  <si>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</si>
  <si>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</si>
  <si>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</si>
  <si>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</si>
  <si>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</si>
  <si>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</si>
  <si>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</si>
  <si>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</si>
  <si>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</si>
  <si>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</si>
  <si>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</si>
  <si>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</si>
  <si>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</si>
  <si>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</si>
  <si>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</si>
  <si>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</si>
  <si>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</si>
  <si>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</si>
  <si>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</si>
  <si>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</si>
  <si>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</si>
  <si>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</si>
  <si>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</si>
  <si>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</si>
  <si>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</si>
  <si>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</si>
  <si>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</si>
  <si>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</si>
  <si>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</si>
  <si>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</si>
  <si>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</si>
  <si>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</si>
  <si>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</si>
  <si>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</si>
  <si>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</si>
  <si>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</si>
  <si>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</si>
  <si>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</si>
  <si>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</si>
  <si>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</si>
  <si>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</si>
  <si>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</si>
  <si>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</si>
  <si>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</si>
  <si>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</si>
  <si>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</si>
  <si>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</si>
  <si>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</si>
  <si>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</si>
  <si>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</si>
  <si>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</si>
  <si>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</si>
  <si>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</si>
  <si>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</si>
  <si>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</si>
  <si>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</si>
  <si>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</si>
  <si>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</si>
  <si>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</si>
  <si>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</si>
  <si>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</si>
  <si>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</si>
  <si>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</si>
  <si>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</si>
  <si>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</si>
  <si>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</si>
  <si>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</si>
  <si>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</si>
  <si>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</si>
  <si>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</si>
  <si>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</si>
  <si>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</si>
  <si>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</si>
  <si>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</si>
  <si>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</si>
  <si>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</si>
  <si>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</si>
  <si>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</si>
  <si>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</si>
  <si>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</si>
  <si>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</si>
  <si>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</si>
  <si>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</si>
  <si>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</si>
  <si>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</si>
  <si>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</si>
  <si>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</si>
  <si>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</si>
  <si>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</si>
  <si>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</si>
  <si>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</si>
  <si>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</si>
  <si>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</si>
  <si>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</si>
  <si>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</si>
  <si>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</si>
  <si>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</si>
  <si>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</si>
  <si>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</si>
  <si>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</si>
  <si>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</si>
  <si>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</si>
  <si>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</si>
  <si>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</si>
  <si>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</si>
  <si>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</si>
  <si>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</si>
  <si>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</si>
  <si>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</si>
  <si>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</si>
  <si>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</si>
  <si>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</si>
  <si>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</si>
  <si>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</si>
  <si>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</si>
  <si>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</si>
  <si>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</si>
  <si>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</si>
  <si>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</si>
  <si>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</si>
  <si>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</si>
  <si>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</si>
  <si>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</si>
  <si>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</si>
  <si>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</si>
  <si>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</si>
  <si>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</si>
  <si>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</si>
  <si>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</si>
  <si>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</si>
  <si>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</si>
  <si>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</si>
  <si>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</si>
  <si>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</si>
  <si>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</si>
  <si>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</si>
  <si>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</si>
  <si>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</si>
  <si>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</si>
  <si>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</si>
  <si>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</si>
  <si>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</si>
  <si>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</si>
  <si>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</si>
  <si>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</si>
  <si>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</si>
  <si>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</si>
  <si>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</si>
  <si>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</si>
  <si>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</si>
  <si>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</si>
  <si>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</si>
  <si>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</si>
  <si>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</si>
  <si>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</si>
  <si>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</si>
  <si>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</si>
  <si>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</si>
  <si>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</si>
  <si>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</si>
  <si>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</si>
  <si>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</si>
  <si>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</si>
  <si>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</si>
  <si>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</si>
  <si>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</si>
  <si>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</si>
  <si>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</si>
  <si>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</si>
  <si>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</si>
  <si>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</si>
  <si>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</si>
  <si>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</si>
  <si>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</si>
  <si>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</si>
  <si>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</si>
  <si>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</si>
  <si>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</si>
  <si>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</si>
  <si>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</si>
  <si>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</si>
  <si>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</si>
  <si>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</si>
  <si>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</si>
  <si>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</si>
  <si>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</si>
  <si>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</si>
  <si>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</si>
  <si>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</si>
  <si>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</si>
  <si>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</si>
  <si>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</si>
  <si>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</si>
  <si>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</si>
  <si>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</si>
  <si>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</si>
  <si>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</si>
  <si>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</si>
  <si>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</si>
  <si>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</si>
  <si>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</si>
  <si>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</si>
  <si>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</si>
  <si>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</si>
  <si>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</si>
  <si>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</si>
  <si>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</si>
  <si>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</si>
  <si>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</si>
  <si>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</si>
  <si>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</si>
  <si>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</si>
  <si>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</si>
  <si>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</si>
  <si>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</si>
  <si>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</si>
  <si>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</si>
  <si>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</si>
  <si>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</si>
  <si>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</si>
  <si>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</si>
  <si>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</si>
  <si>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</si>
  <si>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</si>
  <si>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</si>
  <si>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</si>
  <si>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</si>
  <si>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</si>
  <si>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</si>
  <si>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</si>
  <si>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</si>
  <si>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</si>
  <si>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</si>
  <si>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</si>
  <si>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</si>
  <si>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</si>
  <si>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</si>
  <si>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</si>
  <si>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</si>
  <si>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</si>
  <si>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</si>
  <si>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</si>
  <si>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</si>
  <si>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</si>
  <si>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</si>
  <si>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</si>
  <si>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</si>
  <si>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</si>
  <si>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</si>
  <si>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</si>
  <si>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</si>
  <si>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</si>
  <si>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</si>
  <si>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</si>
  <si>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</si>
  <si>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</si>
  <si>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</si>
  <si>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</si>
  <si>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</si>
  <si>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</si>
  <si>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</si>
  <si>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</si>
  <si>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</si>
  <si>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</si>
  <si>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</si>
  <si>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</si>
  <si>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</si>
  <si>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</si>
  <si>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</si>
  <si>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</si>
  <si>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</si>
  <si>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</si>
  <si>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</si>
  <si>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</si>
  <si>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</si>
  <si>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</si>
  <si>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</si>
  <si>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</si>
  <si>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</si>
  <si>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</si>
  <si>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</si>
  <si>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</si>
  <si>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</si>
  <si>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</si>
  <si>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</si>
  <si>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</si>
  <si>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</si>
  <si>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</si>
  <si>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</si>
  <si>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</si>
  <si>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</si>
  <si>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</si>
  <si>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</si>
  <si>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</si>
  <si>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</si>
  <si>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</si>
  <si>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</si>
  <si>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</si>
  <si>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</si>
  <si>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</si>
  <si>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</si>
  <si>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</si>
  <si>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</si>
  <si>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</si>
  <si>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</si>
  <si>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</si>
  <si>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</si>
  <si>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</si>
  <si>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</si>
  <si>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</si>
  <si>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</si>
  <si>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</si>
  <si>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</si>
  <si>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</si>
  <si>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</si>
  <si>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</si>
  <si>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</si>
  <si>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</si>
  <si>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</si>
  <si>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</si>
  <si>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</si>
  <si>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</si>
  <si>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</si>
  <si>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</si>
  <si>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</si>
  <si>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</si>
  <si>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</si>
  <si>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</si>
  <si>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</si>
  <si>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</si>
  <si>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</si>
  <si>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</si>
  <si>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</si>
  <si>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</si>
  <si>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</si>
  <si>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</si>
  <si>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</si>
  <si>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</si>
  <si>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</si>
  <si>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</si>
  <si>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</si>
  <si>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</si>
  <si>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</si>
  <si>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</si>
  <si>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</si>
  <si>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</si>
  <si>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</si>
  <si>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</si>
  <si>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</si>
  <si>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</si>
  <si>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</si>
  <si>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</si>
  <si>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</si>
  <si>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</si>
  <si>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</si>
  <si>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</si>
  <si>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</si>
  <si>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</si>
  <si>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</si>
  <si>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</si>
  <si>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</si>
  <si>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</si>
  <si>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</si>
  <si>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</si>
  <si>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</si>
  <si>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</si>
  <si>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</si>
  <si>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</si>
  <si>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</si>
  <si>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</si>
  <si>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</si>
  <si>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</si>
  <si>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</si>
  <si>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</si>
  <si>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</si>
  <si>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</si>
  <si>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</si>
  <si>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</si>
  <si>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</si>
  <si>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</si>
  <si>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</si>
  <si>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</si>
  <si>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</si>
  <si>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</si>
  <si>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</si>
  <si>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</si>
  <si>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</si>
  <si>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</si>
  <si>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</si>
  <si>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</si>
  <si>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</si>
  <si>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</si>
  <si>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</si>
  <si>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</si>
  <si>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</si>
  <si>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</si>
  <si>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</si>
  <si>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</si>
  <si>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</si>
  <si>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</si>
  <si>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</si>
  <si>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</si>
  <si>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</si>
  <si>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</si>
  <si>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</si>
  <si>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</si>
  <si>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</si>
  <si>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</si>
  <si>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</si>
  <si>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</si>
  <si>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</si>
  <si>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</si>
  <si>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</si>
  <si>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</si>
  <si>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</si>
  <si>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</si>
  <si>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</si>
  <si>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</si>
  <si>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</si>
  <si>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</si>
  <si>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</si>
  <si>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</si>
  <si>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</si>
  <si>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</si>
  <si>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</si>
  <si>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</si>
  <si>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</si>
  <si>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</si>
  <si>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</si>
  <si>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</si>
  <si>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</si>
  <si>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</si>
  <si>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</si>
  <si>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</si>
  <si>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</si>
  <si>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</si>
  <si>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</si>
  <si>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</si>
  <si>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</si>
  <si>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</si>
  <si>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</si>
  <si>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</si>
  <si>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</si>
  <si>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</si>
  <si>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</si>
  <si>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</si>
  <si>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</si>
  <si>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</si>
  <si>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</si>
  <si>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</si>
  <si>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</si>
  <si>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</si>
  <si>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</si>
  <si>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</si>
  <si>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</si>
  <si>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</si>
  <si>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</si>
  <si>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</si>
  <si>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</si>
  <si>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</si>
  <si>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</si>
  <si>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</si>
  <si>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</si>
  <si>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</si>
  <si>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</si>
  <si>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</si>
  <si>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</si>
  <si>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</si>
  <si>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</si>
  <si>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</si>
  <si>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</si>
  <si>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</si>
  <si>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</si>
  <si>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</si>
  <si>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</si>
  <si>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</si>
  <si>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</si>
  <si>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</si>
  <si>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</si>
  <si>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</si>
  <si>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</si>
  <si>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</si>
  <si>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</si>
  <si>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</si>
  <si>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</si>
  <si>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</si>
  <si>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</si>
  <si>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</si>
  <si>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</si>
  <si>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</si>
  <si>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</si>
  <si>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</si>
  <si>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</si>
  <si>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</si>
  <si>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</si>
  <si>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</si>
  <si>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</si>
  <si>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</si>
  <si>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</si>
  <si>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</si>
  <si>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</si>
  <si>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</si>
  <si>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</si>
  <si>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</si>
  <si>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</si>
  <si>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</si>
  <si>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</si>
  <si>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</si>
  <si>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</si>
  <si>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</si>
  <si>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</si>
  <si>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</si>
  <si>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</si>
  <si>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</si>
  <si>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</si>
  <si>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</si>
  <si>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</si>
  <si>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</si>
  <si>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</si>
  <si>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</si>
  <si>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</si>
  <si>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</si>
  <si>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</si>
  <si>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</si>
  <si>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</si>
  <si>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</si>
  <si>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</si>
  <si>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</si>
  <si>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</si>
  <si>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</si>
  <si>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</si>
  <si>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</si>
  <si>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</si>
  <si>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</si>
  <si>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</si>
  <si>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</si>
  <si>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</si>
  <si>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</si>
  <si>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</si>
  <si>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</si>
  <si>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</si>
  <si>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</si>
  <si>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</si>
  <si>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</si>
  <si>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</si>
  <si>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</si>
  <si>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</si>
  <si>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</si>
  <si>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</si>
  <si>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</si>
  <si>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</si>
  <si>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</si>
  <si>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</si>
  <si>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</si>
  <si>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</si>
  <si>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</si>
  <si>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</si>
  <si>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</si>
  <si>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</si>
  <si>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</si>
  <si>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</si>
  <si>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</si>
  <si>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</si>
  <si>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</si>
  <si>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</si>
  <si>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</si>
  <si>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</si>
  <si>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</si>
  <si>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</si>
  <si>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</si>
  <si>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</si>
  <si>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</si>
  <si>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</si>
  <si>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</si>
  <si>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</si>
  <si>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</si>
  <si>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</si>
  <si>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</si>
  <si>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</si>
  <si>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</si>
  <si>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</si>
  <si>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</si>
  <si>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</si>
  <si>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</si>
  <si>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</si>
  <si>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</si>
  <si>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</si>
  <si>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</si>
  <si>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</si>
  <si>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</si>
  <si>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</si>
  <si>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</si>
  <si>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</si>
  <si>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</si>
  <si>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</si>
  <si>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</si>
  <si>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</si>
  <si>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</si>
  <si>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</si>
  <si>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</si>
  <si>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</si>
  <si>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</si>
  <si>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</si>
  <si>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</si>
  <si>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</si>
  <si>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</si>
  <si>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</si>
  <si>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</si>
  <si>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</si>
  <si>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</si>
  <si>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</si>
  <si>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</si>
  <si>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</si>
  <si>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</si>
  <si>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</si>
  <si>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</si>
  <si>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</si>
  <si>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</si>
  <si>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</si>
  <si>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</si>
  <si>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</si>
  <si>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</si>
  <si>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</si>
  <si>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</si>
  <si>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</si>
  <si>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</si>
  <si>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</si>
  <si>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</si>
  <si>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</si>
  <si>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</si>
  <si>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</si>
  <si>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</si>
  <si>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</si>
  <si>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</si>
  <si>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</si>
  <si>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</si>
  <si>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</si>
  <si>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</si>
  <si>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</si>
  <si>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</si>
  <si>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</si>
  <si>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</si>
  <si>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</si>
  <si>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</si>
  <si>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</si>
  <si>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</si>
  <si>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</si>
  <si>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</si>
  <si>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</si>
  <si>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</si>
  <si>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</si>
  <si>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</si>
  <si>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</si>
  <si>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</si>
  <si>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</si>
  <si>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</si>
  <si>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</si>
  <si>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</si>
  <si>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</si>
  <si>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</si>
  <si>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</si>
  <si>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</si>
  <si>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</si>
  <si>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</si>
  <si>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</si>
  <si>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</si>
  <si>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</si>
  <si>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</si>
  <si>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</si>
  <si>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</si>
  <si>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</si>
  <si>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</si>
  <si>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</si>
  <si>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</si>
  <si>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</si>
  <si>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</si>
  <si>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</si>
  <si>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</si>
  <si>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</si>
  <si>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</si>
  <si>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</si>
  <si>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</si>
  <si>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</si>
  <si>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</si>
  <si>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</si>
  <si>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</si>
  <si>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</si>
  <si>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</si>
  <si>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</si>
  <si>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</si>
  <si>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</si>
  <si>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</si>
  <si>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</si>
  <si>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</si>
  <si>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</si>
  <si>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</si>
  <si>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</si>
  <si>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</si>
  <si>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</si>
  <si>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</si>
  <si>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</si>
  <si>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</si>
  <si>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</si>
  <si>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</si>
  <si>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</si>
  <si>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</si>
  <si>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</si>
  <si>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</si>
  <si>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</si>
  <si>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</si>
  <si>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</si>
  <si>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</si>
  <si>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</si>
  <si>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</si>
  <si>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</si>
  <si>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</si>
  <si>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</si>
  <si>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</si>
  <si>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</si>
  <si>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</si>
  <si>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</si>
  <si>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</si>
  <si>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</si>
  <si>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</si>
  <si>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</si>
  <si>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</si>
  <si>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</si>
  <si>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</si>
  <si>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</si>
  <si>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</si>
  <si>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</si>
  <si>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</si>
  <si>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</si>
  <si>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</si>
  <si>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</si>
  <si>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</si>
  <si>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</si>
  <si>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</si>
  <si>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</si>
  <si>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</si>
  <si>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</si>
  <si>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</si>
  <si>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</si>
  <si>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</si>
  <si>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</si>
  <si>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</si>
  <si>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</si>
  <si>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</si>
  <si>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</si>
  <si>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</si>
  <si>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</si>
  <si>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</si>
  <si>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</si>
  <si>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</si>
  <si>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</si>
  <si>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</si>
  <si>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</si>
  <si>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</si>
  <si>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</si>
  <si>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</si>
  <si>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</si>
  <si>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</si>
  <si>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</si>
  <si>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</si>
  <si>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</si>
  <si>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</si>
  <si>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</si>
  <si>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</si>
  <si>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</si>
  <si>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</si>
  <si>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</si>
  <si>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</si>
  <si>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</si>
  <si>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</si>
  <si>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</si>
  <si>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</si>
  <si>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</si>
  <si>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</si>
  <si>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</si>
  <si>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</si>
  <si>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</si>
  <si>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</si>
  <si>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</si>
  <si>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</si>
  <si>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</si>
  <si>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</si>
  <si>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</si>
  <si>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</si>
  <si>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</si>
  <si>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</si>
  <si>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</si>
  <si>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</si>
  <si>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</si>
  <si>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</si>
  <si>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</si>
  <si>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</si>
  <si>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</si>
  <si>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</si>
  <si>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</si>
  <si>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</si>
  <si>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</si>
  <si>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</si>
  <si>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</si>
  <si>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</si>
  <si>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</si>
  <si>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</si>
  <si>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</si>
  <si>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</si>
  <si>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</si>
  <si>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</si>
  <si>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</si>
  <si>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</si>
  <si>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</si>
  <si>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</si>
  <si>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</si>
  <si>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</si>
  <si>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</si>
  <si>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</si>
  <si>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</si>
  <si>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</si>
  <si>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</si>
  <si>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</si>
  <si>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</si>
  <si>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</si>
  <si>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</si>
  <si>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</si>
  <si>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</si>
  <si>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</si>
  <si>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</si>
  <si>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</si>
  <si>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</si>
  <si>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</si>
  <si>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</si>
  <si>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</si>
  <si>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</si>
  <si>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</si>
  <si>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</si>
  <si>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</si>
  <si>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</si>
  <si>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</si>
  <si>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</si>
  <si>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</si>
  <si>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</si>
  <si>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</si>
  <si>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</si>
  <si>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</si>
  <si>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</si>
  <si>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</si>
  <si>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</si>
  <si>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</si>
  <si>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</si>
  <si>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</si>
  <si>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</si>
  <si>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</si>
  <si>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</si>
  <si>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</si>
  <si>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</si>
  <si>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</si>
  <si>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</si>
  <si>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</si>
  <si>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</si>
  <si>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</si>
  <si>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</si>
  <si>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</si>
  <si>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</si>
  <si>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</si>
  <si>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</si>
  <si>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</si>
  <si>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</si>
  <si>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</si>
  <si>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</si>
  <si>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</si>
  <si>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</si>
  <si>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</si>
  <si>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</si>
  <si>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</si>
  <si>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</si>
  <si>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</si>
  <si>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</si>
  <si>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</si>
  <si>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</si>
  <si>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</si>
  <si>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</si>
  <si>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</si>
  <si>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</si>
  <si>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</si>
  <si>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</si>
  <si>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</si>
  <si>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</si>
  <si>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</si>
  <si>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</si>
  <si>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</si>
  <si>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</si>
  <si>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</si>
  <si>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</si>
  <si>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</si>
  <si>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</si>
  <si>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</si>
  <si>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</si>
  <si>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</si>
  <si>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</si>
  <si>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</si>
  <si>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</si>
  <si>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</si>
  <si>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</si>
  <si>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</si>
  <si>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</si>
  <si>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</si>
  <si>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</si>
  <si>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</si>
  <si>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</si>
  <si>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</si>
  <si>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</si>
  <si>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</si>
  <si>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</si>
  <si>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</si>
  <si>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</si>
  <si>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</si>
  <si>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</si>
  <si>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</si>
  <si>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</si>
  <si>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</si>
  <si>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</si>
  <si>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</si>
  <si>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</si>
  <si>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</si>
  <si>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</si>
  <si>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</si>
  <si>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</si>
  <si>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</si>
  <si>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</si>
  <si>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</si>
  <si>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</si>
  <si>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</si>
  <si>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</si>
  <si>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</si>
  <si>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</si>
  <si>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</si>
  <si>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</si>
  <si>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</si>
  <si>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</si>
  <si>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</si>
  <si>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</si>
  <si>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</si>
  <si>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</si>
  <si>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</si>
  <si>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</si>
  <si>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</si>
  <si>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</si>
  <si>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</si>
  <si>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</si>
  <si>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</si>
  <si>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</si>
  <si>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</si>
  <si>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</si>
  <si>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</si>
  <si>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</si>
  <si>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</si>
  <si>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</si>
  <si>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</si>
  <si>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</si>
  <si>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</si>
  <si>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</si>
  <si>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</si>
  <si>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</si>
  <si>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</si>
  <si>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</si>
  <si>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</si>
  <si>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</si>
  <si>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</si>
  <si>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</si>
  <si>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</si>
  <si>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</si>
  <si>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</si>
  <si>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</si>
  <si>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</si>
  <si>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</si>
  <si>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</si>
  <si>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</si>
  <si>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</si>
  <si>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</si>
  <si>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</si>
  <si>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</si>
  <si>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</si>
  <si>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</si>
  <si>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</si>
  <si>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</si>
  <si>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</si>
  <si>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</si>
  <si>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</si>
  <si>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</si>
  <si>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</si>
  <si>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</si>
  <si>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</si>
  <si>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</si>
  <si>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</si>
  <si>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</si>
  <si>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</si>
  <si>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</si>
  <si>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</si>
  <si>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</si>
  <si>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</si>
  <si>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</si>
  <si>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</si>
  <si>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</si>
  <si>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</si>
  <si>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</si>
  <si>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</si>
  <si>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</si>
  <si>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</si>
  <si>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</si>
  <si>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</si>
  <si>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</si>
  <si>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</si>
  <si>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</si>
  <si>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</si>
  <si>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</si>
  <si>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</si>
  <si>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</si>
  <si>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</si>
  <si>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</si>
  <si>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</si>
  <si>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</si>
  <si>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</si>
  <si>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</si>
  <si>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</si>
  <si>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</si>
  <si>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</si>
  <si>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</si>
  <si>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</si>
  <si>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</si>
  <si>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</si>
  <si>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</si>
  <si>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</si>
  <si>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</si>
  <si>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</si>
  <si>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</si>
  <si>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</si>
  <si>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</si>
  <si>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</si>
  <si>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</si>
  <si>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</si>
  <si>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</si>
  <si>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</si>
  <si>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</si>
  <si>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</si>
  <si>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</si>
  <si>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</si>
  <si>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</si>
  <si>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</si>
  <si>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</si>
  <si>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</si>
  <si>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</si>
  <si>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</si>
  <si>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</si>
  <si>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</si>
  <si>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</si>
  <si>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</si>
  <si>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</si>
  <si>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</si>
  <si>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</si>
  <si>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</si>
  <si>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</si>
  <si>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</si>
  <si>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</si>
  <si>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</si>
  <si>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</si>
  <si>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</si>
  <si>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</si>
  <si>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</si>
  <si>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</si>
  <si>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</si>
  <si>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</si>
  <si>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</si>
  <si>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</si>
  <si>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</si>
  <si>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</si>
  <si>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</si>
  <si>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</si>
  <si>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</si>
  <si>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</si>
  <si>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</si>
  <si>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</si>
  <si>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</si>
  <si>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</si>
  <si>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</si>
  <si>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</si>
  <si>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</si>
  <si>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</si>
  <si>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</si>
  <si>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</si>
  <si>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</si>
  <si>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</si>
  <si>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</si>
  <si>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</si>
  <si>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</si>
  <si>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</si>
  <si>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</si>
  <si>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</si>
  <si>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</si>
  <si>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</si>
  <si>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</si>
  <si>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</si>
  <si>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</si>
  <si>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</si>
  <si>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</si>
  <si>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</si>
  <si>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</si>
  <si>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</si>
  <si>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</si>
  <si>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</si>
  <si>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</si>
  <si>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</si>
  <si>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</si>
  <si>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</si>
  <si>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</si>
  <si>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</si>
  <si>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</si>
  <si>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</si>
  <si>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</si>
  <si>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</si>
  <si>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</si>
  <si>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</si>
  <si>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</si>
  <si>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</si>
  <si>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</si>
  <si>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</si>
  <si>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</si>
  <si>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</si>
  <si>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</si>
  <si>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</si>
  <si>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</si>
  <si>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</si>
  <si>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</si>
  <si>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</si>
  <si>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</si>
  <si>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</si>
  <si>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</si>
  <si>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</si>
  <si>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</si>
  <si>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</si>
  <si>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</si>
  <si>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</si>
  <si>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</si>
  <si>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</si>
  <si>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</si>
  <si>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</si>
  <si>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</si>
  <si>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</si>
  <si>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</si>
  <si>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</si>
  <si>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</si>
  <si>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</si>
  <si>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</si>
  <si>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</si>
  <si>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</si>
  <si>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</si>
  <si>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</si>
  <si>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</si>
  <si>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</si>
  <si>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</si>
  <si>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</si>
  <si>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</si>
  <si>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</si>
  <si>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</si>
  <si>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</si>
  <si>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</si>
  <si>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</si>
  <si>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</si>
  <si>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</si>
  <si>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</si>
  <si>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</si>
  <si>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</si>
  <si>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</si>
  <si>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</si>
  <si>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</si>
  <si>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</si>
  <si>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</si>
  <si>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</si>
  <si>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</si>
  <si>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</si>
  <si>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</si>
  <si>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</si>
  <si>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</si>
  <si>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</si>
  <si>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</si>
  <si>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</si>
  <si>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</si>
  <si>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</si>
  <si>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</si>
  <si>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</si>
  <si>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</si>
  <si>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</si>
  <si>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</si>
  <si>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</si>
  <si>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</si>
  <si>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</si>
  <si>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</si>
  <si>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</si>
  <si>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</si>
  <si>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</si>
  <si>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</si>
  <si>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</si>
  <si>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</si>
  <si>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</si>
  <si>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</si>
  <si>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</si>
  <si>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</si>
  <si>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</si>
  <si>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</si>
  <si>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</si>
  <si>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</si>
  <si>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</si>
  <si>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</si>
  <si>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</si>
  <si>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</si>
  <si>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</si>
  <si>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</si>
  <si>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</si>
  <si>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</si>
  <si>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</si>
  <si>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</si>
  <si>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</si>
  <si>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</si>
  <si>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</si>
  <si>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</si>
  <si>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</si>
  <si>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</si>
  <si>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</si>
  <si>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</si>
  <si>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</si>
  <si>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</si>
  <si>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</si>
  <si>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</si>
  <si>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</si>
  <si>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</si>
  <si>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</si>
  <si>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</si>
  <si>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</si>
  <si>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</si>
  <si>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</si>
  <si>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</si>
  <si>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</si>
  <si>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</si>
  <si>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</si>
  <si>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</si>
  <si>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</si>
  <si>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</si>
  <si>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</si>
  <si>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</si>
  <si>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</si>
  <si>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</si>
  <si>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</si>
  <si>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</si>
  <si>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</si>
  <si>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</si>
  <si>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</si>
  <si>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</si>
  <si>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</si>
  <si>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</si>
  <si>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</si>
  <si>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</si>
  <si>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</si>
  <si>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</si>
  <si>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</si>
  <si>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</si>
  <si>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</si>
  <si>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</si>
  <si>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</si>
  <si>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</si>
  <si>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</si>
  <si>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</si>
  <si>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</si>
  <si>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</si>
  <si>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</si>
  <si>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</si>
  <si>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</si>
  <si>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</si>
  <si>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</si>
  <si>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</si>
  <si>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</si>
  <si>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</si>
  <si>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</si>
  <si>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</si>
  <si>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</si>
  <si>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</si>
  <si>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</si>
  <si>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</si>
  <si>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</si>
  <si>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</si>
  <si>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</si>
  <si>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</si>
  <si>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</si>
  <si>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</si>
  <si>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</si>
  <si>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</si>
  <si>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</si>
  <si>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</si>
  <si>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</si>
  <si>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</si>
  <si>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</si>
  <si>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</si>
  <si>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</si>
  <si>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</si>
  <si>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</si>
  <si>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</si>
  <si>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</si>
  <si>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</si>
  <si>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</si>
  <si>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</si>
  <si>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</si>
  <si>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</si>
  <si>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</si>
  <si>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</si>
  <si>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</si>
  <si>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</si>
  <si>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</si>
  <si>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</si>
  <si>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</si>
  <si>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</si>
  <si>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</si>
  <si>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</si>
  <si>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</si>
  <si>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</si>
  <si>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</si>
  <si>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</si>
  <si>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</si>
  <si>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</si>
  <si>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</si>
  <si>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</si>
  <si>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</si>
  <si>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</si>
  <si>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</si>
  <si>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</si>
  <si>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</si>
  <si>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</si>
  <si>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</si>
  <si>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</si>
  <si>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</si>
  <si>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</si>
  <si>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</si>
  <si>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</si>
  <si>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</si>
  <si>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</si>
  <si>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</si>
  <si>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</si>
  <si>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</si>
  <si>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</si>
  <si>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</si>
  <si>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</si>
  <si>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</si>
  <si>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</si>
  <si>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</si>
  <si>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</si>
  <si>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</si>
  <si>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</si>
  <si>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</si>
  <si>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</si>
  <si>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</si>
  <si>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</si>
  <si>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</si>
  <si>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</si>
  <si>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</si>
  <si>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</si>
  <si>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</si>
  <si>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</si>
  <si>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</si>
  <si>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</si>
  <si>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</si>
  <si>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</si>
  <si>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</si>
  <si>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</si>
  <si>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</si>
  <si>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</si>
  <si>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</si>
  <si>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</si>
  <si>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</si>
  <si>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</si>
  <si>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</si>
  <si>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</si>
  <si>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</si>
  <si>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</si>
  <si>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</si>
  <si>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</si>
  <si>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</si>
  <si>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</si>
  <si>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</si>
  <si>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</si>
  <si>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</si>
  <si>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</si>
  <si>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</si>
  <si>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</si>
  <si>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</si>
  <si>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</si>
  <si>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</si>
  <si>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</si>
  <si>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</si>
  <si>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</si>
  <si>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</si>
  <si>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</si>
  <si>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</si>
  <si>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</si>
  <si>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</si>
  <si>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</si>
  <si>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</si>
  <si>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</si>
  <si>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</si>
  <si>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</si>
  <si>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</si>
  <si>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</si>
  <si>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</si>
  <si>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</si>
  <si>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</si>
  <si>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</si>
  <si>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</si>
  <si>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</si>
  <si>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</si>
  <si>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</si>
  <si>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</si>
  <si>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</si>
  <si>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</si>
  <si>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</si>
  <si>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</si>
  <si>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</si>
  <si>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</si>
  <si>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</si>
  <si>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</si>
  <si>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</si>
  <si>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</si>
  <si>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</si>
  <si>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</si>
  <si>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</si>
  <si>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</si>
  <si>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</si>
  <si>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</si>
  <si>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</si>
  <si>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</si>
  <si>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</si>
  <si>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</si>
  <si>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</si>
  <si>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</si>
  <si>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</si>
  <si>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</si>
  <si>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</si>
  <si>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</si>
  <si>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</si>
  <si>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</si>
  <si>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</si>
  <si>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</si>
  <si>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</si>
  <si>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</si>
  <si>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</si>
  <si>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</si>
  <si>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</si>
  <si>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</si>
  <si>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</si>
  <si>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</si>
  <si>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</si>
  <si>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</si>
  <si>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</si>
  <si>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</si>
  <si>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</si>
  <si>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</si>
  <si>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</si>
  <si>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</si>
  <si>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</si>
  <si>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</si>
  <si>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</si>
  <si>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</si>
  <si>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</si>
  <si>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</si>
  <si>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</si>
  <si>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</si>
  <si>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</si>
  <si>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</si>
  <si>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</si>
  <si>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</si>
  <si>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</si>
  <si>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</si>
  <si>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</si>
  <si>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</si>
  <si>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</si>
  <si>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</si>
  <si>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</si>
  <si>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</si>
  <si>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</si>
  <si>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</si>
  <si>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</si>
  <si>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</si>
  <si>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</si>
  <si>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</si>
  <si>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</si>
  <si>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</si>
  <si>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</si>
  <si>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</si>
  <si>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</si>
  <si>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</si>
  <si>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</si>
  <si>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</si>
  <si>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</si>
  <si>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</si>
  <si>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</si>
  <si>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</si>
  <si>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</si>
  <si>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</si>
  <si>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</si>
  <si>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</si>
  <si>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</si>
  <si>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</si>
  <si>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</si>
  <si>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</si>
  <si>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</si>
  <si>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</si>
  <si>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</si>
  <si>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</si>
  <si>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</si>
  <si>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</si>
  <si>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</si>
  <si>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</si>
  <si>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</si>
  <si>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</si>
  <si>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</si>
  <si>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</si>
  <si>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</si>
  <si>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</si>
  <si>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</si>
  <si>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</si>
  <si>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</si>
  <si>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</si>
  <si>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</si>
  <si>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</si>
  <si>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</si>
  <si>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</si>
  <si>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</si>
  <si>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</si>
  <si>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</si>
  <si>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</si>
  <si>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</si>
  <si>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</si>
  <si>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</si>
  <si>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</si>
  <si>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</si>
  <si>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</si>
  <si>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</si>
  <si>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</si>
  <si>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</si>
  <si>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</si>
  <si>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</si>
  <si>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</si>
  <si>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</si>
  <si>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</si>
  <si>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</si>
  <si>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</si>
  <si>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</si>
  <si>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</si>
  <si>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</si>
  <si>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</si>
  <si>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</si>
  <si>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</si>
  <si>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</si>
  <si>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</si>
  <si>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</si>
  <si>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</si>
  <si>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</si>
  <si>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</si>
  <si>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</si>
  <si>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</si>
  <si>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</si>
  <si>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</si>
  <si>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</si>
  <si>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</si>
  <si>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</si>
  <si>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</si>
  <si>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</si>
  <si>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</si>
  <si>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</si>
  <si>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</si>
  <si>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</si>
  <si>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</si>
  <si>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</si>
  <si>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</si>
  <si>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</si>
  <si>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</si>
  <si>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</si>
  <si>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</si>
  <si>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</si>
  <si>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</si>
  <si>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</si>
  <si>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</si>
  <si>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</si>
  <si>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</si>
  <si>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</si>
  <si>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</si>
  <si>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</si>
  <si>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</si>
  <si>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</si>
  <si>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</si>
  <si>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</si>
  <si>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</si>
  <si>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</si>
  <si>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</si>
  <si>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</si>
  <si>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</si>
  <si>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</si>
  <si>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</si>
  <si>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</si>
  <si>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</si>
  <si>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</si>
  <si>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</si>
  <si>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</si>
  <si>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</si>
  <si>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</si>
  <si>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</si>
  <si>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</si>
  <si>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</si>
  <si>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</si>
  <si>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</si>
  <si>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</si>
  <si>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</si>
  <si>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</si>
  <si>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</si>
  <si>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</si>
  <si>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</si>
  <si>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</si>
  <si>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</si>
  <si>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</si>
  <si>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</si>
  <si>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</si>
  <si>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</si>
  <si>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</si>
  <si>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</si>
  <si>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</si>
  <si>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</si>
  <si>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</si>
  <si>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</si>
  <si>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</si>
  <si>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</si>
  <si>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</si>
  <si>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</si>
  <si>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</si>
  <si>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</si>
  <si>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</si>
  <si>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</si>
  <si>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</si>
  <si>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</si>
  <si>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</si>
  <si>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</si>
  <si>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</si>
  <si>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</si>
  <si>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</si>
  <si>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</si>
  <si>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</si>
  <si>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</si>
  <si>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</si>
  <si>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</si>
  <si>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</si>
  <si>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</si>
  <si>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</si>
  <si>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</si>
  <si>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</si>
  <si>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</si>
  <si>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</si>
  <si>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</si>
  <si>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</si>
  <si>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</si>
  <si>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</si>
  <si>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</si>
  <si>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</si>
  <si>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</si>
  <si>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</si>
  <si>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</si>
  <si>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</si>
  <si>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</si>
  <si>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</si>
  <si>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</si>
  <si>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</si>
  <si>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</si>
  <si>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</si>
  <si>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</si>
  <si>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</si>
  <si>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</si>
  <si>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</si>
  <si>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</si>
  <si>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</si>
  <si>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</si>
  <si>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</si>
  <si>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</si>
  <si>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</si>
  <si>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</si>
  <si>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</si>
  <si>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</si>
  <si>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</si>
  <si>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</si>
  <si>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</si>
  <si>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</si>
  <si>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</si>
  <si>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</si>
  <si>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</si>
  <si>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</si>
  <si>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</si>
  <si>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</si>
  <si>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</si>
  <si>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</si>
  <si>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</si>
  <si>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</si>
  <si>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</si>
  <si>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</si>
  <si>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</si>
  <si>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</si>
  <si>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</si>
  <si>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</si>
  <si>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</si>
  <si>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</si>
  <si>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</si>
  <si>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</si>
  <si>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</si>
  <si>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</si>
  <si>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</si>
  <si>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</si>
  <si>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</si>
  <si>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</si>
  <si>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</si>
  <si>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</si>
  <si>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</si>
  <si>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</si>
  <si>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</si>
  <si>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</si>
  <si>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</si>
  <si>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</si>
  <si>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</si>
  <si>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</si>
  <si>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</si>
  <si>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</si>
  <si>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</si>
  <si>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</si>
  <si>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</si>
  <si>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</si>
  <si>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</si>
  <si>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</si>
  <si>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</si>
  <si>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</si>
  <si>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</si>
  <si>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</si>
  <si>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</si>
  <si>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</si>
  <si>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</si>
  <si>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</si>
  <si>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</si>
  <si>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</si>
  <si>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</si>
  <si>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</si>
  <si>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</si>
  <si>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</si>
  <si>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</si>
  <si>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</si>
  <si>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</si>
  <si>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</si>
  <si>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</si>
  <si>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</si>
  <si>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</si>
  <si>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</si>
  <si>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</si>
  <si>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</si>
  <si>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</si>
  <si>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</si>
  <si>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</si>
  <si>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</si>
  <si>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</si>
  <si>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</si>
  <si>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</si>
  <si>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</si>
  <si>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</si>
  <si>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</si>
  <si>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</si>
  <si>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</si>
  <si>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</si>
  <si>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</si>
  <si>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</si>
  <si>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</si>
  <si>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</si>
  <si>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</si>
  <si>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</si>
  <si>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</si>
  <si>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</si>
  <si>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</si>
  <si>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</si>
  <si>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</si>
  <si>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</si>
  <si>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</si>
  <si>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</si>
  <si>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</si>
  <si>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</si>
  <si>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</si>
  <si>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</si>
  <si>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</si>
  <si>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</si>
  <si>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</si>
  <si>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</si>
  <si>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</si>
  <si>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</si>
  <si>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</si>
  <si>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</si>
  <si>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</si>
  <si>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</si>
  <si>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</si>
  <si>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</si>
  <si>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</si>
  <si>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</si>
  <si>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</si>
  <si>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</si>
  <si>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</si>
  <si>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</si>
  <si>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</si>
  <si>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</si>
  <si>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</si>
  <si>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</si>
  <si>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</si>
  <si>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</si>
  <si>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</si>
  <si>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</si>
  <si>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</si>
  <si>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</si>
  <si>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</si>
  <si>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</si>
  <si>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</si>
  <si>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</si>
  <si>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</si>
  <si>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</si>
  <si>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</si>
  <si>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</si>
  <si>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</si>
  <si>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</si>
  <si>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</si>
  <si>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</si>
  <si>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</si>
  <si>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</si>
  <si>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</si>
  <si>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</si>
  <si>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</si>
  <si>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</si>
  <si>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</si>
  <si>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</si>
  <si>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</si>
  <si>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</si>
  <si>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</si>
  <si>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</si>
  <si>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</si>
  <si>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</si>
  <si>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</si>
  <si>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</si>
  <si>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</si>
  <si>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</si>
  <si>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</si>
  <si>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</si>
  <si>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</si>
  <si>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</si>
  <si>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</si>
  <si>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</si>
  <si>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</si>
  <si>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</si>
  <si>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</si>
  <si>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</si>
  <si>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</si>
  <si>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</si>
  <si>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</si>
  <si>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</si>
  <si>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</si>
  <si>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</si>
  <si>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</si>
  <si>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</si>
  <si>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</si>
  <si>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</si>
  <si>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</si>
  <si>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</si>
  <si>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</si>
  <si>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</si>
  <si>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</si>
  <si>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</si>
  <si>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</si>
  <si>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</si>
  <si>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</si>
  <si>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</si>
  <si>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</si>
  <si>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</si>
  <si>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</si>
  <si>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</si>
  <si>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</si>
  <si>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</si>
  <si>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</si>
  <si>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</si>
  <si>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</si>
  <si>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</si>
  <si>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</si>
  <si>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</si>
  <si>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</si>
  <si>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</si>
  <si>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</si>
  <si>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</si>
  <si>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</si>
  <si>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</si>
  <si>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</si>
  <si>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</si>
  <si>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</si>
  <si>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</si>
  <si>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</si>
  <si>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</si>
  <si>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</si>
  <si>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</si>
  <si>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</si>
  <si>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</si>
  <si>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</si>
  <si>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</si>
  <si>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</si>
  <si>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</si>
  <si>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</si>
  <si>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</si>
  <si>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</si>
  <si>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</si>
  <si>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</si>
  <si>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</si>
  <si>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</si>
  <si>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</si>
  <si>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</si>
  <si>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</si>
  <si>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</si>
  <si>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</si>
  <si>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</si>
  <si>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</si>
  <si>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</si>
  <si>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</si>
  <si>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</si>
  <si>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</si>
  <si>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</si>
  <si>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</si>
  <si>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</si>
  <si>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</si>
  <si>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</si>
  <si>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</si>
  <si>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</si>
  <si>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</si>
  <si>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</si>
  <si>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</si>
  <si>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</si>
  <si>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</si>
  <si>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</si>
  <si>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</si>
  <si>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</si>
  <si>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</si>
  <si>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</si>
  <si>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</si>
  <si>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</si>
  <si>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</si>
  <si>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</si>
  <si>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</si>
  <si>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</si>
  <si>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</si>
  <si>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</si>
  <si>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</si>
  <si>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</si>
  <si>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</si>
  <si>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</si>
  <si>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</si>
  <si>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</si>
  <si>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</si>
  <si>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</si>
  <si>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</si>
  <si>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</si>
  <si>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</si>
  <si>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</si>
  <si>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</si>
  <si>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</si>
  <si>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</si>
  <si>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</si>
  <si>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</si>
  <si>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</si>
  <si>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</si>
  <si>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</si>
  <si>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</si>
  <si>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</si>
  <si>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</si>
  <si>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</si>
  <si>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</si>
  <si>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</si>
  <si>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</si>
  <si>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</si>
  <si>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</si>
  <si>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</si>
  <si>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</si>
  <si>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</si>
  <si>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</si>
  <si>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</si>
  <si>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</si>
  <si>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</si>
  <si>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</si>
  <si>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</si>
  <si>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</si>
  <si>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</si>
  <si>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</si>
  <si>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</si>
  <si>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</si>
  <si>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</si>
  <si>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</si>
  <si>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</si>
  <si>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</si>
  <si>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</si>
  <si>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</si>
  <si>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</si>
  <si>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</si>
  <si>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</si>
  <si>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</si>
  <si>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</si>
  <si>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</si>
  <si>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</si>
  <si>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</si>
  <si>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</si>
  <si>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</si>
  <si>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</si>
  <si>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</si>
  <si>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</si>
  <si>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</si>
  <si>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</si>
  <si>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</si>
  <si>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</si>
  <si>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</si>
  <si>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</si>
  <si>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</si>
  <si>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</si>
  <si>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</si>
  <si>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</si>
  <si>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</si>
  <si>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</si>
  <si>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</si>
  <si>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</si>
  <si>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</si>
  <si>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</si>
  <si>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</si>
  <si>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</si>
  <si>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</si>
  <si>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</si>
  <si>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</si>
  <si>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</si>
  <si>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</si>
  <si>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</si>
  <si>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</si>
  <si>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</si>
  <si>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</si>
  <si>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</si>
  <si>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</si>
  <si>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</si>
  <si>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</si>
  <si>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</si>
  <si>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</si>
  <si>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</si>
  <si>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</si>
  <si>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</si>
  <si>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</si>
  <si>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</si>
  <si>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</si>
  <si>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</si>
  <si>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</si>
  <si>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</si>
  <si>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</si>
  <si>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</si>
  <si>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</si>
  <si>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</si>
  <si>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</si>
  <si>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</si>
  <si>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</si>
  <si>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</si>
  <si>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</si>
  <si>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</si>
  <si>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</si>
  <si>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</si>
  <si>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</si>
  <si>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</si>
  <si>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</si>
  <si>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</si>
  <si>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</si>
  <si>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</si>
  <si>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</si>
  <si>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</si>
  <si>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</si>
  <si>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</si>
  <si>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</si>
  <si>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</si>
  <si>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</si>
  <si>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</si>
  <si>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</si>
  <si>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</si>
  <si>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</si>
  <si>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</si>
  <si>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</si>
  <si>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</si>
  <si>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</si>
  <si>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</si>
  <si>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</si>
  <si>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</si>
  <si>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</si>
  <si>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</si>
  <si>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</si>
  <si>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</si>
  <si>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</si>
  <si>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</si>
  <si>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</si>
  <si>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</si>
  <si>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</si>
  <si>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</si>
  <si>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</si>
  <si>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</si>
  <si>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</si>
  <si>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</si>
  <si>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</si>
  <si>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</si>
  <si>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</si>
  <si>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</si>
  <si>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</si>
  <si>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</si>
  <si>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</si>
  <si>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</si>
  <si>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</si>
  <si>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</si>
  <si>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</si>
  <si>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</si>
  <si>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</si>
  <si>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</si>
  <si>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</si>
  <si>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</si>
  <si>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</si>
  <si>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</si>
  <si>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</si>
  <si>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</si>
  <si>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</si>
  <si>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</si>
  <si>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</si>
  <si>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</si>
  <si>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</si>
  <si>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</si>
  <si>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</si>
  <si>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</si>
  <si>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</si>
  <si>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</si>
  <si>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</si>
  <si>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</si>
  <si>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</si>
  <si>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</si>
  <si>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</si>
  <si>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</si>
  <si>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</si>
  <si>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</si>
  <si>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</si>
  <si>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</si>
  <si>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</si>
  <si>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</si>
  <si>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</si>
  <si>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</si>
  <si>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</si>
  <si>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</si>
  <si>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</si>
  <si>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</si>
  <si>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</si>
  <si>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</si>
  <si>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</si>
  <si>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</si>
  <si>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</si>
  <si>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</si>
  <si>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</si>
  <si>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</si>
  <si>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</si>
  <si>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</si>
  <si>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</si>
  <si>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</si>
  <si>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</si>
  <si>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</si>
  <si>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</si>
  <si>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</si>
  <si>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</si>
  <si>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</si>
  <si>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</si>
  <si>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</si>
  <si>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</si>
  <si>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</si>
  <si>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</si>
  <si>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</si>
  <si>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</si>
  <si>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</si>
  <si>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</si>
  <si>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</si>
  <si>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</si>
  <si>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</si>
  <si>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</si>
  <si>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</si>
  <si>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</si>
  <si>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</si>
  <si>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</si>
  <si>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</si>
  <si>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</si>
  <si>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</si>
  <si>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</si>
  <si>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</si>
  <si>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</si>
  <si>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</si>
  <si>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</si>
  <si>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</si>
  <si>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</si>
  <si>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</si>
  <si>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</si>
  <si>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</si>
  <si>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</si>
  <si>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</si>
  <si>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</si>
  <si>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</si>
  <si>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</si>
  <si>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</si>
  <si>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</si>
  <si>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</si>
  <si>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</si>
  <si>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</si>
  <si>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</si>
  <si>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</si>
  <si>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</si>
  <si>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</si>
  <si>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</si>
  <si>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</si>
  <si>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</si>
  <si>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</si>
  <si>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</si>
  <si>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</si>
  <si>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</si>
  <si>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</si>
  <si>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</si>
  <si>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</si>
  <si>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</si>
  <si>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</si>
  <si>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</si>
  <si>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</si>
  <si>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</si>
  <si>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</si>
  <si>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</si>
  <si>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</si>
  <si>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</si>
  <si>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</si>
  <si>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</si>
  <si>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</si>
  <si>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</si>
  <si>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</si>
  <si>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</si>
  <si>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</si>
  <si>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</si>
  <si>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</si>
  <si>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</si>
  <si>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</si>
  <si>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</si>
  <si>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</si>
  <si>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</si>
  <si>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</si>
  <si>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</si>
  <si>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</si>
  <si>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</si>
  <si>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</si>
  <si>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</si>
  <si>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</si>
  <si>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</si>
  <si>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</si>
  <si>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</si>
  <si>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</si>
  <si>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</si>
  <si>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</si>
  <si>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</si>
  <si>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</si>
  <si>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</si>
  <si>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</si>
  <si>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</si>
  <si>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</si>
  <si>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</si>
  <si>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</si>
  <si>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</si>
  <si>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</si>
  <si>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</si>
  <si>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</si>
  <si>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</si>
  <si>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</si>
  <si>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</si>
  <si>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</si>
  <si>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</si>
  <si>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</si>
  <si>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</si>
  <si>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</si>
  <si>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</si>
  <si>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</si>
  <si>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</si>
  <si>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</si>
  <si>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</si>
  <si>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</si>
  <si>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</si>
  <si>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</si>
  <si>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</si>
  <si>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</si>
  <si>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</si>
  <si>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</si>
  <si>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</si>
  <si>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</si>
  <si>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</si>
  <si>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</si>
  <si>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</si>
  <si>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</si>
  <si>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</si>
  <si>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</si>
  <si>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</si>
  <si>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</si>
  <si>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</si>
  <si>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</si>
  <si>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</si>
  <si>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</si>
  <si>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</si>
  <si>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</si>
  <si>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</si>
  <si>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</si>
  <si>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</si>
  <si>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</si>
  <si>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</si>
  <si>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</si>
  <si>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</si>
  <si>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</si>
  <si>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</si>
  <si>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</si>
  <si>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</si>
  <si>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</si>
  <si>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</si>
  <si>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</si>
  <si>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</si>
  <si>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</si>
  <si>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</si>
  <si>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</si>
  <si>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</si>
  <si>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</si>
  <si>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</si>
  <si>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</si>
  <si>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</si>
  <si>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</si>
  <si>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</si>
  <si>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</si>
  <si>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</si>
  <si>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</si>
  <si>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</si>
  <si>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</si>
  <si>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</si>
  <si>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</si>
  <si>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</si>
  <si>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</si>
  <si>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</si>
  <si>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</si>
  <si>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</si>
  <si>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</si>
  <si>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</si>
  <si>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</si>
  <si>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</si>
  <si>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</si>
  <si>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</si>
  <si>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</si>
  <si>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</si>
  <si>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</si>
  <si>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</si>
  <si>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</si>
  <si>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</si>
  <si>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</si>
  <si>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</si>
  <si>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</si>
  <si>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</si>
  <si>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</si>
  <si>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</si>
  <si>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</si>
  <si>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</si>
  <si>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</si>
  <si>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</si>
  <si>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</si>
  <si>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</si>
  <si>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</si>
  <si>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</si>
  <si>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</si>
  <si>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</si>
  <si>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</si>
  <si>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</si>
  <si>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</si>
  <si>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</si>
  <si>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</si>
  <si>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</si>
  <si>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</si>
  <si>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</si>
  <si>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</si>
  <si>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</si>
  <si>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</si>
  <si>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</si>
  <si>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</si>
  <si>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</si>
  <si>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</si>
  <si>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</si>
  <si>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</si>
  <si>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</si>
  <si>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</si>
  <si>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</si>
  <si>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</si>
  <si>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</si>
  <si>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</si>
  <si>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</si>
  <si>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</si>
  <si>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</si>
  <si>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</si>
  <si>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</si>
  <si>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</si>
  <si>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</si>
  <si>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</si>
  <si>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</si>
  <si>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</si>
  <si>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</si>
  <si>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</si>
  <si>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</si>
  <si>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</si>
  <si>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</si>
  <si>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</si>
  <si>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</si>
  <si>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</si>
  <si>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</si>
  <si>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</si>
  <si>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</si>
  <si>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</si>
  <si>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</si>
  <si>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</si>
  <si>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</si>
  <si>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</si>
  <si>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</si>
  <si>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</si>
  <si>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</si>
  <si>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</si>
  <si>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</si>
  <si>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</si>
  <si>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</si>
  <si>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</si>
  <si>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</si>
  <si>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</si>
  <si>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</si>
  <si>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</si>
  <si>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</si>
  <si>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</si>
  <si>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</si>
  <si>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</si>
  <si>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</si>
  <si>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</si>
  <si>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</si>
  <si>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</si>
  <si>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</si>
  <si>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</si>
  <si>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</si>
  <si>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</si>
  <si>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</si>
  <si>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</si>
  <si>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</si>
  <si>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</si>
  <si>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</si>
  <si>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</si>
  <si>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</si>
  <si>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</si>
  <si>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</si>
  <si>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</si>
  <si>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</si>
  <si>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</si>
  <si>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</si>
  <si>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</si>
  <si>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</si>
  <si>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</si>
  <si>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</si>
  <si>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</si>
  <si>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</si>
  <si>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</si>
  <si>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</si>
  <si>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</si>
  <si>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</si>
  <si>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</si>
  <si>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</si>
  <si>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</si>
  <si>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</si>
  <si>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</si>
  <si>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</si>
  <si>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</si>
  <si>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</si>
  <si>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</si>
  <si>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</si>
  <si>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</si>
  <si>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</si>
  <si>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</si>
  <si>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</si>
  <si>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</si>
  <si>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</si>
  <si>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</si>
  <si>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</si>
  <si>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</si>
  <si>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</si>
  <si>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</si>
  <si>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</si>
  <si>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</si>
  <si>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</si>
  <si>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</si>
  <si>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</si>
  <si>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</si>
  <si>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</si>
  <si>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</si>
  <si>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</si>
  <si>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</si>
  <si>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</si>
  <si>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</si>
  <si>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</si>
  <si>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</si>
  <si>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</si>
  <si>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</si>
  <si>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</si>
  <si>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</si>
  <si>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</si>
  <si>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</si>
  <si>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</si>
  <si>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</si>
  <si>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</si>
  <si>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</si>
  <si>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</si>
  <si>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</si>
  <si>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</si>
  <si>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</si>
  <si>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</si>
  <si>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</si>
  <si>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</si>
  <si>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</si>
  <si>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</si>
  <si>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</si>
  <si>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</si>
  <si>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</si>
  <si>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</si>
  <si>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</si>
  <si>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</si>
  <si>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</si>
  <si>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</si>
  <si>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</si>
  <si>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</si>
  <si>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</si>
  <si>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</si>
  <si>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</si>
  <si>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</si>
  <si>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</si>
  <si>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</si>
  <si>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</si>
  <si>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</si>
  <si>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</si>
  <si>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</si>
  <si>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</si>
  <si>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</si>
  <si>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</si>
  <si>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</si>
  <si>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</si>
  <si>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</si>
  <si>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</si>
  <si>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</si>
  <si>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</si>
  <si>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</si>
  <si>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</si>
  <si>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</si>
  <si>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</si>
  <si>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</si>
  <si>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</si>
  <si>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</si>
  <si>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</si>
  <si>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</si>
  <si>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</si>
  <si>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</si>
  <si>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</si>
  <si>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</si>
  <si>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</si>
  <si>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</si>
  <si>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</si>
  <si>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</si>
  <si>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</si>
  <si>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</si>
  <si>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</si>
  <si>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</si>
  <si>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</si>
  <si>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</si>
  <si>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</si>
  <si>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</si>
  <si>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</si>
  <si>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</si>
  <si>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</si>
  <si>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</si>
  <si>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</si>
  <si>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</si>
  <si>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</si>
  <si>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</si>
  <si>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</si>
  <si>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</si>
  <si>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</si>
  <si>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</si>
  <si>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</si>
  <si>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</si>
  <si>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</si>
  <si>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</si>
  <si>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</si>
  <si>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</si>
  <si>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</si>
  <si>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</si>
  <si>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</si>
  <si>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</si>
  <si>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</si>
  <si>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</si>
  <si>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</si>
  <si>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</si>
  <si>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</si>
  <si>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</si>
  <si>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</si>
  <si>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</si>
  <si>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</si>
  <si>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</si>
  <si>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</si>
  <si>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</si>
  <si>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</si>
  <si>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</si>
  <si>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</si>
  <si>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</si>
  <si>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</si>
  <si>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</si>
  <si>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</si>
  <si>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</si>
  <si>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</si>
  <si>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</si>
  <si>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</si>
  <si>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</si>
  <si>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</si>
  <si>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</si>
  <si>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</si>
  <si>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</si>
  <si>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</si>
  <si>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</si>
  <si>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</si>
  <si>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</si>
  <si>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</si>
  <si>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</si>
  <si>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</si>
  <si>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</si>
  <si>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</si>
  <si>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</si>
  <si>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</si>
  <si>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</si>
  <si>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</si>
  <si>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</si>
  <si>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</si>
  <si>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</si>
  <si>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</si>
  <si>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</si>
  <si>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</si>
  <si>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</si>
  <si>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</si>
  <si>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</si>
  <si>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</si>
  <si>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</si>
  <si>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</si>
  <si>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</si>
  <si>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</si>
  <si>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</si>
  <si>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</si>
  <si>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</si>
  <si>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</si>
  <si>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</si>
  <si>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</si>
  <si>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</si>
  <si>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</si>
  <si>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</si>
  <si>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</si>
  <si>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</si>
  <si>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</si>
  <si>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</si>
  <si>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</si>
  <si>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</si>
  <si>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</si>
  <si>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</si>
  <si>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</si>
  <si>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</si>
  <si>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</si>
  <si>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</si>
  <si>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</si>
  <si>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</si>
  <si>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</si>
  <si>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</si>
  <si>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</si>
  <si>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</si>
  <si>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</si>
  <si>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</si>
  <si>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</si>
  <si>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</si>
  <si>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</si>
  <si>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</si>
  <si>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</si>
  <si>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</si>
  <si>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</si>
  <si>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</si>
  <si>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</si>
  <si>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</si>
  <si>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</si>
  <si>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</si>
  <si>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</si>
  <si>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</si>
  <si>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</si>
  <si>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</si>
  <si>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</si>
  <si>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</si>
  <si>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</si>
  <si>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</si>
  <si>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</si>
  <si>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</si>
  <si>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</si>
  <si>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</si>
  <si>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</si>
  <si>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</si>
  <si>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</si>
  <si>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</si>
  <si>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</si>
  <si>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</si>
  <si>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</si>
  <si>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</si>
  <si>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</si>
  <si>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</si>
  <si>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</si>
  <si>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</si>
  <si>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</si>
  <si>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</si>
  <si>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</si>
  <si>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</si>
  <si>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</si>
  <si>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</si>
  <si>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</si>
  <si>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</si>
  <si>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</si>
  <si>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</si>
  <si>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</si>
  <si>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</si>
  <si>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</si>
  <si>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</si>
  <si>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</si>
  <si>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</si>
  <si>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</si>
  <si>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</si>
  <si>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</si>
  <si>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</si>
  <si>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</si>
  <si>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</si>
  <si>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</si>
  <si>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</si>
  <si>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</si>
  <si>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</si>
  <si>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</si>
  <si>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</si>
  <si>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</si>
  <si>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</si>
  <si>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</si>
  <si>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</si>
  <si>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</si>
  <si>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</si>
  <si>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</si>
  <si>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</si>
  <si>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</si>
  <si>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</si>
  <si>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</si>
  <si>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</si>
  <si>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</si>
  <si>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</si>
  <si>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</si>
  <si>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</si>
  <si>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</si>
  <si>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</si>
  <si>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</si>
  <si>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</si>
  <si>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</si>
  <si>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</si>
  <si>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</si>
  <si>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</si>
  <si>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</si>
  <si>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</si>
  <si>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</si>
  <si>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</si>
  <si>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</si>
  <si>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</si>
  <si>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</si>
  <si>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</si>
  <si>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</si>
  <si>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</si>
  <si>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</si>
  <si>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</si>
  <si>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</si>
  <si>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</si>
  <si>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</si>
  <si>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</si>
  <si>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</si>
  <si>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</si>
  <si>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</si>
  <si>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</si>
  <si>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</si>
  <si>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</si>
  <si>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</si>
  <si>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</si>
  <si>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</si>
  <si>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</si>
  <si>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</si>
  <si>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</si>
  <si>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</si>
  <si>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</si>
  <si>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</si>
  <si>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</si>
  <si>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</si>
  <si>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</si>
  <si>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</si>
  <si>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</si>
  <si>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</si>
  <si>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</si>
  <si>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</si>
  <si>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</si>
  <si>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</si>
  <si>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</si>
  <si>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</si>
  <si>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</si>
  <si>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</si>
  <si>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</si>
  <si>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</si>
  <si>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</si>
  <si>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</si>
  <si>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</si>
  <si>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</si>
  <si>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</si>
  <si>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</si>
  <si>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</si>
  <si>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</si>
  <si>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</si>
  <si>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</si>
  <si>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</si>
  <si>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</si>
  <si>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</si>
  <si>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</si>
  <si>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</si>
  <si>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</si>
  <si>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</si>
  <si>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</si>
  <si>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</si>
  <si>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</si>
  <si>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</si>
  <si>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</si>
  <si>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</si>
  <si>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</si>
  <si>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</si>
  <si>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</si>
  <si>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</si>
  <si>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</si>
  <si>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</si>
  <si>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</si>
  <si>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</si>
  <si>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</si>
  <si>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</si>
  <si>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</si>
  <si>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</si>
  <si>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</si>
  <si>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</si>
  <si>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</si>
  <si>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</si>
  <si>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</si>
  <si>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</si>
  <si>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</si>
  <si>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</si>
  <si>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</si>
  <si>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</si>
  <si>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</si>
  <si>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</si>
  <si>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</si>
  <si>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</si>
  <si>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</si>
  <si>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</si>
  <si>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</si>
  <si>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</si>
  <si>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</si>
  <si>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</si>
  <si>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</si>
  <si>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</si>
  <si>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</si>
  <si>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</si>
  <si>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</si>
  <si>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</si>
  <si>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</si>
  <si>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</si>
  <si>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</si>
  <si>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</si>
  <si>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</si>
  <si>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</si>
  <si>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</si>
  <si>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</si>
  <si>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</si>
  <si>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</si>
  <si>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</si>
  <si>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</si>
  <si>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</si>
  <si>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</si>
  <si>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</si>
  <si>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</si>
  <si>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</si>
  <si>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</si>
  <si>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</si>
  <si>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</si>
  <si>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</si>
  <si>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</si>
  <si>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</si>
  <si>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</si>
  <si>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</si>
  <si>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</si>
  <si>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</si>
  <si>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</si>
  <si>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</si>
  <si>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</si>
  <si>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</si>
  <si>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</si>
  <si>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</si>
  <si>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</si>
  <si>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</si>
  <si>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</si>
  <si>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</si>
  <si>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</si>
  <si>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</si>
  <si>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</si>
  <si>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</si>
  <si>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</si>
  <si>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</si>
  <si>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</si>
  <si>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</si>
  <si>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</si>
  <si>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</si>
  <si>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</si>
  <si>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</si>
  <si>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</si>
  <si>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</si>
  <si>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</si>
  <si>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</si>
  <si>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</si>
  <si>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</si>
  <si>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</si>
  <si>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</si>
  <si>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</si>
  <si>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</si>
  <si>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</si>
  <si>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</si>
  <si>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</si>
  <si>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</si>
  <si>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</si>
  <si>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</si>
  <si>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</si>
  <si>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</si>
  <si>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</si>
  <si>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</si>
  <si>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</si>
  <si>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</si>
  <si>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</si>
  <si>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</si>
  <si>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</si>
  <si>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</si>
  <si>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</si>
  <si>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</si>
  <si>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</si>
  <si>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</si>
  <si>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</si>
  <si>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</si>
  <si>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</si>
  <si>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</si>
  <si>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</si>
  <si>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</si>
  <si>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</si>
  <si>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</si>
  <si>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</si>
  <si>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</si>
  <si>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</si>
  <si>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</si>
  <si>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</si>
  <si>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</si>
  <si>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</si>
  <si>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</si>
  <si>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</si>
  <si>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</si>
  <si>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</si>
  <si>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</si>
  <si>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</si>
  <si>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</si>
  <si>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</si>
  <si>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</si>
  <si>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</si>
  <si>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</si>
  <si>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</si>
  <si>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</si>
  <si>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</si>
  <si>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</si>
  <si>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</si>
  <si>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</si>
  <si>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</si>
  <si>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</si>
  <si>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</si>
  <si>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</si>
  <si>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</si>
  <si>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</si>
  <si>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</si>
  <si>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</si>
  <si>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</si>
  <si>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</si>
  <si>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</si>
  <si>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</si>
  <si>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</si>
  <si>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</si>
  <si>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</si>
  <si>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</si>
  <si>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</si>
  <si>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</si>
  <si>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</si>
  <si>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</si>
  <si>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</si>
  <si>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</si>
  <si>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</si>
  <si>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</si>
  <si>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</si>
  <si>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</si>
  <si>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</si>
  <si>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</si>
  <si>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</si>
  <si>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</si>
  <si>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</si>
  <si>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</si>
  <si>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</si>
  <si>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</si>
  <si>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</si>
  <si>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</si>
  <si>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</si>
  <si>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</si>
  <si>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</si>
  <si>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</si>
  <si>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</si>
  <si>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</si>
  <si>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</si>
  <si>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</si>
  <si>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</si>
  <si>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</si>
  <si>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</si>
  <si>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</si>
  <si>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</si>
  <si>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</si>
  <si>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</si>
  <si>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</si>
  <si>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</si>
  <si>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</si>
  <si>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</si>
  <si>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</si>
  <si>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</si>
  <si>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</si>
  <si>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</si>
  <si>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</si>
  <si>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</si>
  <si>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</si>
  <si>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</si>
  <si>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</si>
  <si>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</si>
  <si>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</si>
  <si>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</si>
  <si>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</si>
  <si>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</si>
  <si>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</si>
  <si>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</si>
  <si>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</si>
  <si>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</si>
  <si>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</si>
  <si>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</si>
  <si>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</si>
  <si>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</si>
  <si>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</si>
  <si>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</si>
  <si>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</si>
  <si>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</si>
  <si>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</si>
  <si>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</si>
  <si>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</si>
  <si>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</si>
  <si>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</si>
  <si>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</si>
  <si>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</si>
  <si>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</si>
  <si>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</si>
  <si>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</si>
  <si>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</si>
  <si>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</si>
  <si>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</si>
  <si>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</si>
  <si>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</si>
  <si>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</si>
  <si>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</si>
  <si>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</si>
  <si>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</si>
  <si>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</si>
  <si>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</si>
  <si>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</si>
  <si>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</si>
  <si>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</si>
  <si>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</si>
  <si>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</si>
  <si>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</si>
  <si>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</si>
  <si>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</si>
  <si>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</si>
  <si>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</si>
  <si>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</si>
  <si>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</si>
  <si>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</si>
  <si>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</si>
  <si>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</si>
  <si>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</si>
  <si>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</si>
  <si>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</si>
  <si>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</si>
  <si>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</si>
  <si>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</si>
  <si>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</si>
  <si>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</si>
  <si>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</si>
  <si>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</si>
  <si>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</si>
  <si>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</si>
  <si>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</si>
  <si>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</si>
  <si>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</si>
  <si>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</si>
  <si>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</si>
  <si>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</si>
  <si>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</si>
  <si>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</si>
  <si>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</si>
  <si>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</si>
  <si>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</si>
  <si>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</si>
  <si>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</si>
  <si>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</si>
  <si>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</si>
  <si>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</si>
  <si>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</si>
  <si>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</si>
  <si>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</si>
  <si>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</si>
  <si>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</si>
  <si>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</si>
  <si>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</si>
  <si>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</si>
  <si>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</si>
  <si>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</si>
  <si>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</si>
  <si>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</si>
  <si>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</si>
  <si>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</si>
  <si>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</si>
  <si>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</si>
  <si>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</si>
  <si>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</si>
  <si>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</si>
  <si>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</si>
  <si>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</si>
  <si>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</si>
  <si>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</si>
  <si>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</si>
  <si>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</si>
  <si>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</si>
  <si>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</si>
  <si>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</si>
  <si>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</si>
  <si>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</si>
  <si>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</si>
  <si>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</si>
  <si>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</si>
  <si>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</si>
  <si>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</si>
  <si>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</si>
  <si>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</si>
  <si>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</si>
  <si>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</si>
  <si>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</si>
  <si>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</si>
  <si>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</si>
  <si>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</si>
  <si>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</si>
  <si>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</si>
  <si>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</si>
  <si>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</si>
  <si>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</si>
  <si>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</si>
  <si>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</si>
  <si>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</si>
  <si>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</si>
  <si>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</si>
  <si>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</si>
  <si>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</si>
  <si>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</si>
  <si>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</si>
  <si>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</si>
  <si>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</si>
  <si>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</si>
  <si>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</si>
  <si>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</si>
  <si>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</si>
  <si>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</si>
  <si>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</si>
  <si>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</si>
  <si>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</si>
  <si>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</si>
  <si>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</si>
  <si>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</si>
  <si>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</si>
  <si>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</si>
  <si>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</si>
  <si>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</si>
  <si>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</si>
  <si>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</si>
  <si>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</si>
  <si>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</si>
  <si>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</si>
  <si>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</si>
  <si>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</si>
  <si>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</si>
  <si>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</si>
  <si>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</si>
  <si>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</si>
  <si>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</si>
  <si>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</si>
  <si>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</si>
  <si>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</si>
  <si>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</si>
  <si>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</si>
  <si>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</si>
  <si>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</si>
  <si>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</si>
  <si>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</si>
  <si>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</si>
  <si>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</si>
  <si>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</si>
  <si>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</si>
  <si>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</si>
  <si>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</si>
  <si>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</si>
  <si>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</si>
  <si>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</si>
  <si>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</si>
  <si>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</si>
  <si>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</si>
  <si>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</si>
  <si>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</si>
  <si>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</si>
  <si>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</si>
  <si>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</si>
  <si>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</si>
  <si>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</si>
  <si>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</si>
  <si>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</si>
  <si>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</si>
  <si>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</si>
  <si>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</si>
  <si>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</si>
  <si>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</si>
  <si>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</si>
  <si>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</si>
  <si>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</si>
  <si>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</si>
  <si>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</si>
  <si>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</si>
  <si>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</si>
  <si>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</si>
  <si>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</si>
  <si>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</si>
  <si>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</si>
  <si>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</si>
  <si>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</si>
  <si>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</si>
  <si>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</si>
  <si>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</si>
  <si>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</si>
  <si>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</si>
  <si>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</si>
  <si>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</si>
  <si>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</si>
  <si>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</si>
  <si>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</si>
  <si>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</si>
  <si>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</si>
  <si>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</si>
  <si>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</si>
  <si>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</si>
  <si>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</si>
  <si>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</si>
  <si>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</si>
  <si>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</si>
  <si>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</si>
  <si>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</si>
  <si>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</si>
  <si>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</si>
  <si>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</si>
  <si>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</si>
  <si>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</si>
  <si>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</si>
  <si>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</si>
  <si>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</si>
  <si>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</si>
  <si>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</si>
  <si>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</si>
  <si>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</si>
  <si>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</si>
  <si>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</si>
  <si>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</si>
  <si>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</si>
  <si>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</si>
  <si>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</si>
  <si>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</si>
  <si>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</si>
  <si>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</si>
  <si>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</si>
  <si>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</si>
  <si>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</si>
  <si>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</si>
  <si>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</si>
  <si>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</si>
  <si>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</si>
  <si>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</si>
  <si>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</si>
  <si>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</si>
  <si>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</si>
  <si>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</si>
  <si>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</si>
  <si>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</si>
  <si>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</si>
  <si>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</si>
  <si>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</si>
  <si>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</si>
  <si>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</si>
  <si>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</si>
  <si>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</si>
  <si>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</si>
  <si>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</si>
  <si>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</si>
  <si>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</si>
  <si>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</si>
  <si>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</si>
  <si>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</si>
  <si>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</si>
  <si>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</si>
  <si>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</si>
  <si>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</si>
  <si>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</si>
  <si>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</si>
  <si>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</si>
  <si>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</si>
  <si>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</si>
  <si>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</si>
  <si>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</si>
  <si>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</si>
  <si>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</si>
  <si>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</si>
  <si>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</si>
  <si>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</si>
  <si>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</si>
  <si>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</si>
  <si>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</si>
  <si>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</si>
  <si>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</si>
  <si>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</si>
  <si>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</si>
  <si>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</si>
  <si>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</si>
  <si>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</si>
  <si>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</si>
  <si>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</si>
  <si>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</si>
  <si>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</si>
  <si>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</si>
  <si>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</si>
  <si>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</si>
  <si>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</si>
  <si>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</si>
  <si>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</si>
  <si>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</si>
  <si>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</si>
  <si>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</si>
  <si>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</si>
  <si>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</si>
  <si>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</si>
  <si>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</si>
  <si>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</si>
  <si>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</si>
  <si>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</si>
  <si>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</si>
  <si>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</si>
  <si>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</si>
  <si>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</si>
  <si>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</si>
  <si>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</si>
  <si>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</si>
  <si>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</si>
  <si>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</si>
  <si>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</si>
  <si>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</si>
  <si>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</si>
  <si>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</si>
  <si>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</si>
  <si>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</si>
  <si>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</si>
  <si>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</si>
  <si>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</si>
  <si>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</si>
  <si>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</si>
  <si>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</si>
  <si>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</si>
  <si>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</si>
  <si>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</si>
  <si>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</si>
  <si>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</si>
  <si>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</si>
  <si>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</si>
  <si>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</si>
  <si>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</si>
  <si>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</si>
  <si>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</si>
  <si>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</si>
  <si>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</si>
  <si>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</si>
  <si>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</si>
  <si>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</si>
  <si>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</si>
  <si>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</si>
  <si>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</si>
  <si>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</si>
  <si>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</si>
  <si>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</si>
  <si>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</si>
  <si>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</si>
  <si>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</si>
  <si>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</si>
  <si>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</si>
  <si>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</si>
  <si>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</si>
  <si>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</si>
  <si>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</si>
  <si>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</si>
  <si>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</si>
  <si>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</si>
  <si>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</si>
  <si>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</si>
  <si>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</si>
  <si>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</si>
  <si>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</si>
  <si>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</si>
  <si>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</si>
  <si>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</si>
  <si>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</si>
  <si>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</si>
  <si>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</si>
  <si>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</si>
  <si>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</si>
  <si>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</si>
  <si>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</si>
  <si>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</si>
  <si>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</si>
  <si>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</si>
  <si>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</si>
  <si>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</si>
  <si>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</si>
  <si>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</si>
  <si>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</si>
  <si>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</si>
  <si>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</si>
  <si>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</si>
  <si>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</si>
  <si>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</si>
  <si>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</si>
  <si>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</si>
  <si>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</si>
  <si>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</si>
  <si>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</si>
  <si>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</si>
  <si>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</si>
  <si>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</si>
  <si>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</si>
  <si>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</si>
  <si>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</si>
  <si>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</si>
  <si>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</si>
  <si>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</si>
  <si>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</si>
  <si>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</si>
  <si>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</si>
  <si>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</si>
  <si>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</si>
  <si>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</si>
  <si>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</si>
  <si>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</si>
  <si>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</si>
  <si>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</si>
  <si>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</si>
  <si>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</si>
  <si>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</si>
  <si>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</si>
  <si>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</si>
  <si>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</si>
  <si>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</si>
  <si>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</si>
  <si>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</si>
  <si>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</si>
  <si>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</si>
  <si>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</si>
  <si>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</si>
  <si>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</si>
  <si>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</si>
  <si>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</si>
  <si>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</si>
  <si>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</si>
  <si>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</si>
  <si>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</si>
  <si>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</si>
  <si>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</si>
  <si>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</si>
  <si>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</si>
  <si>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</si>
  <si>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</si>
  <si>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</si>
  <si>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</si>
  <si>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</si>
  <si>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</si>
  <si>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</si>
  <si>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</si>
  <si>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</si>
  <si>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</si>
  <si>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</si>
  <si>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</si>
  <si>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</si>
  <si>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</si>
  <si>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</si>
  <si>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</si>
  <si>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</si>
  <si>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</si>
  <si>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</si>
  <si>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</si>
  <si>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</si>
  <si>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</si>
  <si>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</si>
  <si>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</si>
  <si>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</si>
  <si>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</si>
  <si>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</si>
  <si>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</si>
  <si>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</si>
  <si>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</si>
  <si>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</si>
  <si>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</si>
  <si>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</si>
  <si>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</si>
  <si>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</si>
  <si>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</si>
  <si>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</si>
  <si>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</si>
  <si>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</si>
  <si>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</si>
  <si>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</si>
  <si>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</si>
  <si>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</si>
  <si>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</si>
  <si>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</si>
  <si>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</si>
  <si>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</si>
  <si>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</si>
  <si>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</si>
  <si>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</si>
  <si>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</si>
  <si>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</si>
  <si>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</si>
  <si>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</si>
  <si>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</si>
  <si>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</si>
  <si>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</si>
  <si>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</si>
  <si>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</si>
  <si>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</si>
  <si>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</si>
  <si>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</si>
  <si>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</si>
  <si>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</si>
  <si>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</si>
  <si>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</si>
  <si>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</si>
  <si>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</si>
  <si>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</si>
  <si>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</si>
  <si>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</si>
  <si>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</si>
  <si>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</si>
  <si>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</si>
  <si>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</si>
  <si>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</si>
  <si>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</si>
  <si>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</si>
  <si>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</si>
  <si>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</si>
  <si>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</si>
  <si>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</si>
  <si>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</si>
  <si>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</si>
  <si>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</si>
  <si>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</si>
  <si>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</si>
  <si>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</si>
  <si>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</si>
  <si>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</si>
  <si>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</si>
  <si>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</si>
  <si>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</si>
  <si>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</si>
  <si>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</si>
  <si>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</si>
  <si>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</si>
  <si>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</si>
  <si>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</si>
  <si>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</si>
  <si>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</si>
  <si>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</si>
  <si>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</si>
  <si>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</si>
  <si>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</si>
  <si>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</si>
  <si>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</si>
  <si>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</si>
  <si>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</si>
  <si>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</si>
  <si>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</si>
  <si>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</si>
  <si>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</si>
  <si>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</si>
  <si>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</si>
  <si>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</si>
  <si>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</si>
  <si>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</si>
  <si>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</si>
  <si>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</si>
  <si>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</si>
  <si>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</si>
  <si>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</si>
  <si>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</si>
  <si>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</si>
  <si>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</si>
  <si>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</si>
  <si>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</si>
  <si>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</si>
  <si>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</si>
  <si>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</si>
  <si>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</si>
  <si>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</si>
  <si>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</si>
  <si>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</si>
  <si>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</si>
  <si>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</si>
  <si>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</si>
  <si>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</si>
  <si>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</si>
  <si>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</si>
  <si>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</si>
  <si>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</si>
  <si>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</si>
  <si>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</si>
  <si>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</si>
  <si>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</si>
  <si>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</si>
  <si>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</si>
  <si>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</si>
  <si>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</si>
  <si>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</si>
  <si>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</si>
  <si>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</si>
  <si>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</si>
  <si>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</si>
  <si>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</si>
  <si>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</si>
  <si>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</si>
  <si>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</si>
  <si>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</si>
  <si>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</si>
  <si>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</si>
  <si>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</si>
  <si>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</si>
  <si>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</si>
  <si>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</si>
  <si>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</si>
  <si>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</si>
  <si>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</si>
  <si>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</si>
  <si>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</si>
  <si>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</si>
  <si>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</si>
  <si>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</si>
  <si>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</si>
  <si>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</si>
  <si>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</si>
  <si>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</si>
  <si>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</si>
  <si>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</si>
  <si>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</si>
  <si>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</si>
  <si>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</si>
  <si>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</si>
  <si>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</si>
  <si>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</si>
  <si>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</si>
  <si>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</si>
  <si>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</si>
  <si>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</si>
  <si>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</si>
  <si>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</si>
  <si>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</si>
  <si>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</si>
  <si>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</si>
  <si>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</si>
  <si>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</si>
  <si>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</si>
  <si>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</si>
  <si>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</si>
  <si>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</si>
  <si>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</si>
  <si>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</si>
  <si>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</si>
  <si>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</si>
  <si>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</si>
  <si>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</si>
  <si>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</si>
  <si>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</si>
  <si>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</si>
  <si>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</si>
  <si>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</si>
  <si>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</si>
  <si>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</si>
  <si>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</si>
  <si>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</si>
  <si>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</si>
  <si>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</si>
  <si>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</si>
  <si>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</si>
  <si>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</si>
  <si>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</si>
  <si>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</si>
  <si>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</si>
  <si>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</si>
  <si>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</si>
  <si>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</si>
  <si>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</si>
  <si>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</si>
  <si>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</si>
  <si>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</si>
  <si>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</si>
  <si>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</si>
  <si>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</si>
  <si>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</si>
  <si>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</si>
  <si>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</si>
  <si>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</si>
  <si>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</si>
  <si>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</si>
  <si>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</si>
  <si>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</si>
  <si>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</si>
  <si>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</si>
  <si>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</si>
  <si>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</si>
  <si>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</si>
  <si>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</si>
  <si>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</si>
  <si>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</si>
  <si>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</si>
  <si>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</si>
  <si>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</si>
  <si>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</si>
  <si>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</si>
  <si>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</si>
  <si>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</si>
  <si>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</si>
  <si>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</si>
  <si>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</si>
  <si>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</si>
  <si>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</si>
  <si>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</si>
  <si>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</si>
  <si>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</si>
  <si>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</si>
  <si>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</si>
  <si>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</si>
  <si>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</si>
  <si>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</si>
  <si>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</si>
  <si>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</si>
  <si>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</si>
  <si>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</si>
  <si>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</si>
  <si>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</si>
  <si>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</si>
  <si>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</si>
  <si>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</si>
  <si>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</si>
  <si>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</si>
  <si>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</si>
  <si>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</si>
  <si>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</si>
  <si>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</si>
  <si>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</si>
  <si>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</si>
  <si>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</si>
  <si>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</si>
  <si>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</si>
  <si>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</si>
  <si>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</si>
  <si>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</si>
  <si>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</si>
  <si>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</si>
  <si>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</si>
  <si>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</si>
  <si>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</si>
  <si>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</si>
  <si>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</si>
  <si>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</si>
  <si>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</si>
  <si>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</si>
  <si>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</si>
  <si>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</si>
  <si>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</si>
  <si>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</si>
  <si>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</si>
  <si>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</si>
  <si>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</si>
  <si>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</si>
  <si>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</si>
  <si>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</si>
  <si>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</si>
  <si>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</si>
  <si>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</si>
  <si>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</si>
  <si>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</si>
  <si>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</si>
  <si>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</si>
  <si>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</si>
  <si>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</si>
  <si>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</si>
  <si>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</si>
  <si>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</si>
  <si>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</si>
  <si>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</si>
  <si>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</si>
  <si>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</si>
  <si>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</si>
  <si>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</si>
  <si>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</si>
  <si>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</si>
  <si>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</si>
  <si>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</si>
  <si>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</si>
  <si>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</si>
  <si>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</si>
  <si>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</si>
  <si>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</si>
  <si>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</si>
  <si>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</si>
  <si>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</si>
  <si>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</si>
  <si>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</si>
  <si>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</si>
  <si>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</si>
  <si>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</si>
  <si>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</si>
  <si>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</si>
  <si>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</si>
  <si>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</si>
  <si>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</si>
  <si>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</si>
  <si>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</si>
  <si>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</si>
  <si>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</si>
  <si>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</si>
  <si>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</si>
  <si>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</si>
  <si>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</si>
  <si>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</si>
  <si>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</si>
  <si>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</si>
  <si>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</si>
  <si>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</si>
  <si>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</si>
  <si>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</si>
  <si>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</si>
  <si>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</si>
  <si>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</si>
  <si>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</si>
  <si>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</si>
  <si>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</si>
  <si>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</si>
  <si>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</si>
  <si>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</si>
  <si>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</si>
  <si>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</si>
  <si>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</si>
  <si>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</si>
  <si>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</si>
  <si>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</si>
  <si>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</si>
  <si>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</si>
  <si>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</si>
  <si>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</si>
  <si>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</si>
  <si>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</si>
  <si>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</si>
  <si>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</si>
  <si>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</si>
  <si>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</si>
  <si>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</si>
  <si>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</si>
  <si>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</si>
  <si>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</si>
  <si>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</si>
  <si>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</si>
  <si>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</si>
  <si>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</si>
  <si>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</si>
  <si>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</si>
  <si>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</si>
  <si>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</si>
  <si>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</si>
  <si>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</si>
  <si>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</si>
  <si>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</si>
  <si>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</si>
  <si>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</si>
  <si>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</si>
  <si>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</si>
  <si>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</si>
  <si>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</si>
  <si>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</si>
  <si>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</si>
  <si>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</si>
  <si>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</si>
  <si>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</si>
  <si>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</si>
  <si>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</si>
  <si>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</si>
  <si>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</si>
  <si>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</si>
  <si>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</si>
  <si>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</si>
  <si>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</si>
  <si>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</si>
  <si>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</si>
  <si>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</si>
  <si>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</si>
  <si>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</si>
  <si>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</si>
  <si>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</si>
  <si>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</si>
  <si>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</si>
  <si>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</si>
  <si>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</si>
  <si>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</si>
  <si>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</si>
  <si>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</si>
  <si>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</si>
  <si>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</si>
  <si>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</si>
  <si>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</si>
  <si>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</si>
  <si>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</si>
  <si>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</si>
  <si>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</si>
  <si>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</si>
  <si>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</si>
  <si>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</si>
  <si>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</si>
  <si>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</si>
  <si>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</si>
  <si>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</si>
  <si>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</si>
  <si>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</si>
  <si>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</si>
  <si>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</si>
  <si>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</si>
  <si>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</si>
  <si>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</si>
  <si>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</si>
  <si>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</si>
  <si>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</si>
  <si>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</si>
  <si>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</si>
  <si>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</si>
  <si>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</si>
  <si>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</si>
  <si>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</si>
  <si>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</si>
  <si>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</si>
  <si>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</si>
  <si>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</si>
  <si>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</si>
  <si>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</si>
  <si>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</si>
  <si>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</si>
  <si>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</si>
  <si>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</si>
  <si>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</si>
  <si>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</si>
  <si>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</si>
  <si>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</si>
  <si>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</si>
  <si>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</si>
  <si>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</si>
  <si>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</si>
  <si>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</si>
  <si>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</si>
  <si>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</si>
  <si>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</si>
  <si>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</si>
  <si>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</si>
  <si>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</si>
  <si>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</si>
  <si>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</si>
  <si>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</si>
  <si>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</si>
  <si>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</si>
  <si>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</si>
  <si>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</si>
  <si>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</si>
  <si>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</si>
  <si>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</si>
  <si>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</si>
  <si>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</si>
  <si>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</si>
  <si>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</si>
  <si>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</si>
  <si>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</si>
  <si>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</si>
  <si>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</si>
  <si>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</si>
  <si>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</si>
  <si>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</si>
  <si>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</si>
  <si>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</si>
  <si>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</si>
  <si>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</si>
  <si>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</si>
  <si>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</si>
  <si>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</si>
  <si>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</si>
  <si>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</si>
  <si>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</si>
  <si>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</si>
  <si>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</si>
  <si>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</si>
  <si>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</si>
  <si>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</si>
  <si>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</si>
  <si>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</si>
  <si>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</si>
  <si>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</si>
  <si>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</si>
  <si>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</si>
  <si>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</si>
  <si>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</si>
  <si>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</si>
  <si>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</si>
  <si>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</si>
  <si>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</si>
  <si>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</si>
  <si>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</si>
  <si>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</si>
  <si>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</si>
  <si>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</si>
  <si>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</si>
  <si>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</si>
  <si>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</si>
  <si>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</si>
  <si>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</si>
  <si>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</si>
  <si>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</si>
  <si>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</si>
  <si>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</si>
  <si>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</si>
  <si>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</si>
  <si>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</si>
  <si>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</si>
  <si>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</si>
  <si>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</si>
  <si>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</si>
  <si>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</si>
  <si>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</si>
  <si>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</si>
  <si>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</si>
  <si>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</si>
  <si>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</si>
  <si>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</si>
  <si>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</si>
  <si>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</si>
  <si>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</si>
  <si>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</si>
  <si>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</si>
  <si>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</si>
  <si>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</si>
  <si>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</si>
  <si>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</si>
  <si>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</si>
  <si>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</si>
  <si>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</si>
  <si>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</si>
  <si>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</si>
  <si>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</si>
  <si>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</si>
  <si>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</si>
  <si>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</si>
  <si>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</si>
  <si>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</si>
  <si>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</si>
  <si>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</si>
  <si>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</si>
  <si>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</si>
  <si>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</si>
  <si>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</si>
  <si>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</si>
  <si>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</si>
  <si>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</si>
  <si>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</si>
  <si>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</si>
  <si>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</si>
  <si>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</si>
  <si>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</si>
  <si>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</si>
  <si>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</si>
  <si>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</si>
  <si>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</si>
  <si>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</si>
  <si>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</si>
  <si>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</si>
  <si>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</si>
  <si>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</si>
  <si>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</si>
  <si>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</si>
  <si>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</si>
  <si>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</si>
  <si>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</si>
  <si>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</si>
  <si>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</si>
  <si>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</si>
  <si>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</si>
  <si>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</si>
  <si>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</si>
  <si>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</si>
  <si>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</si>
  <si>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</si>
  <si>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</si>
  <si>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</si>
  <si>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</si>
  <si>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</si>
  <si>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</si>
  <si>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</si>
  <si>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</si>
  <si>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</si>
  <si>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</si>
  <si>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</si>
  <si>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</si>
  <si>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</si>
  <si>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</si>
  <si>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</si>
  <si>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</si>
  <si>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</si>
  <si>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</si>
  <si>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</si>
  <si>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</si>
  <si>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</si>
  <si>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</si>
  <si>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</si>
  <si>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</si>
  <si>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</si>
  <si>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</si>
  <si>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</si>
  <si>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</si>
  <si>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</si>
  <si>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</si>
  <si>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</si>
  <si>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</si>
  <si>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</si>
  <si>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</si>
  <si>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</si>
  <si>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</si>
  <si>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</si>
  <si>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</si>
  <si>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</si>
  <si>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</si>
  <si>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</si>
  <si>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</si>
  <si>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</si>
  <si>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</si>
  <si>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</si>
  <si>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</si>
  <si>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</si>
  <si>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</si>
  <si>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</si>
  <si>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</si>
  <si>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</si>
  <si>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</si>
  <si>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</si>
  <si>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</si>
  <si>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</si>
  <si>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</si>
  <si>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</si>
  <si>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</si>
  <si>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</si>
  <si>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</si>
  <si>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</si>
  <si>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</si>
  <si>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</si>
  <si>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</si>
  <si>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</si>
  <si>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</si>
  <si>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</si>
  <si>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</si>
  <si>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</si>
  <si>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</si>
  <si>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</si>
  <si>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</si>
  <si>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</si>
  <si>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</si>
  <si>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</si>
  <si>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</si>
  <si>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</si>
  <si>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</si>
  <si>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</si>
  <si>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</si>
  <si>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</si>
  <si>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</si>
  <si>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</si>
  <si>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</si>
  <si>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</si>
  <si>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</si>
  <si>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</si>
  <si>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</si>
  <si>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</si>
  <si>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</si>
  <si>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</si>
  <si>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</si>
  <si>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</si>
  <si>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</si>
  <si>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</si>
  <si>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</si>
  <si>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</si>
  <si>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</si>
  <si>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</si>
  <si>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</si>
  <si>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</si>
  <si>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</si>
  <si>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</si>
  <si>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</si>
  <si>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</si>
  <si>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</si>
  <si>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</si>
  <si>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</si>
  <si>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</si>
  <si>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</si>
  <si>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</si>
  <si>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</si>
  <si>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</si>
  <si>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</si>
  <si>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</si>
  <si>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</si>
  <si>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</si>
  <si>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</si>
  <si>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</si>
  <si>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</si>
  <si>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</si>
  <si>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</si>
  <si>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</si>
  <si>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</si>
  <si>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</si>
  <si>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</si>
  <si>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</si>
  <si>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</si>
  <si>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</si>
  <si>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</si>
  <si>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</si>
  <si>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</si>
  <si>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</si>
  <si>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</si>
  <si>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</si>
  <si>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</si>
  <si>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</si>
  <si>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</si>
  <si>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</si>
  <si>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</si>
  <si>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</si>
  <si>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</si>
  <si>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</si>
  <si>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</si>
  <si>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</si>
  <si>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</si>
  <si>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</si>
  <si>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</si>
  <si>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</si>
  <si>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</si>
  <si>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</si>
  <si>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</si>
  <si>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</si>
  <si>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</si>
  <si>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</si>
  <si>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</si>
  <si>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</si>
  <si>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</si>
  <si>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</si>
  <si>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</si>
  <si>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</si>
  <si>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</si>
  <si>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</si>
  <si>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</si>
  <si>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</si>
  <si>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</si>
  <si>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</si>
  <si>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</si>
  <si>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</si>
  <si>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</si>
  <si>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</si>
  <si>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</si>
  <si>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</si>
  <si>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</si>
  <si>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</si>
  <si>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</si>
  <si>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</si>
  <si>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</si>
  <si>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</si>
  <si>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</si>
  <si>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</si>
  <si>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</si>
  <si>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</si>
  <si>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</si>
  <si>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</si>
  <si>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</si>
  <si>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</si>
  <si>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</si>
  <si>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</si>
  <si>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</si>
  <si>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</si>
  <si>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</si>
  <si>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</si>
  <si>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</si>
  <si>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</si>
  <si>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</si>
  <si>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</si>
  <si>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</si>
  <si>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</si>
  <si>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</si>
  <si>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</si>
  <si>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</si>
  <si>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</si>
  <si>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</si>
  <si>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</si>
  <si>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</si>
  <si>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</si>
  <si>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</si>
  <si>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</si>
  <si>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</si>
  <si>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</si>
  <si>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</si>
  <si>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</si>
  <si>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</si>
  <si>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</si>
  <si>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</si>
  <si>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</si>
  <si>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</si>
  <si>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</si>
  <si>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</si>
  <si>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</si>
  <si>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</si>
  <si>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</si>
  <si>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</si>
  <si>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</si>
  <si>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</si>
  <si>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</si>
  <si>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</si>
  <si>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</si>
  <si>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</si>
  <si>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</si>
  <si>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</si>
  <si>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</si>
  <si>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</si>
  <si>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</si>
  <si>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</si>
  <si>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</si>
  <si>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</si>
  <si>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</si>
  <si>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</si>
  <si>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</si>
  <si>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</si>
  <si>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</si>
  <si>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</si>
  <si>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</si>
  <si>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</si>
  <si>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</si>
  <si>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</si>
  <si>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</si>
  <si>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</si>
  <si>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</si>
  <si>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</si>
  <si>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</si>
  <si>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</si>
  <si>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</si>
  <si>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</si>
  <si>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</si>
  <si>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</si>
  <si>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</si>
  <si>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</si>
  <si>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</si>
  <si>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</si>
  <si>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</si>
  <si>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</si>
  <si>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</si>
  <si>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</si>
  <si>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</si>
  <si>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</si>
  <si>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</si>
  <si>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</si>
  <si>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</si>
  <si>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</si>
  <si>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</si>
  <si>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</si>
  <si>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</si>
  <si>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</si>
  <si>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</si>
  <si>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</si>
  <si>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</si>
  <si>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</si>
  <si>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</si>
  <si>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</si>
  <si>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</si>
  <si>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</si>
  <si>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</si>
  <si>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</si>
  <si>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</si>
  <si>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</si>
  <si>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</si>
  <si>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</si>
  <si>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</si>
  <si>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</si>
  <si>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</si>
  <si>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</si>
  <si>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</si>
  <si>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</si>
  <si>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</si>
  <si>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</si>
  <si>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</si>
  <si>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</si>
  <si>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</si>
  <si>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</si>
  <si>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</si>
  <si>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</si>
  <si>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</si>
  <si>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</si>
  <si>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</si>
  <si>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</si>
  <si>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</si>
  <si>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</si>
  <si>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</si>
  <si>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</si>
  <si>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</si>
  <si>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</si>
  <si>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</si>
  <si>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</si>
  <si>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</si>
  <si>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</si>
  <si>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</si>
  <si>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</si>
  <si>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</si>
  <si>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</si>
  <si>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</si>
  <si>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</si>
  <si>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</si>
  <si>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</si>
  <si>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</si>
  <si>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</si>
  <si>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</si>
  <si>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</si>
  <si>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</si>
  <si>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</si>
  <si>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</si>
  <si>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</si>
  <si>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</si>
  <si>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</si>
  <si>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</si>
  <si>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</si>
  <si>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</si>
  <si>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</si>
  <si>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</si>
  <si>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</si>
  <si>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</si>
  <si>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</si>
  <si>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</si>
  <si>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</si>
  <si>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</si>
  <si>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</si>
  <si>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</si>
  <si>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</si>
  <si>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</si>
  <si>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</si>
  <si>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</si>
  <si>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</si>
  <si>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</si>
  <si>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</si>
  <si>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</si>
  <si>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</si>
  <si>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</si>
  <si>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</si>
  <si>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</si>
  <si>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</si>
  <si>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</si>
  <si>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</si>
  <si>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</si>
  <si>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</si>
  <si>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</si>
  <si>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</si>
  <si>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</si>
  <si>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</si>
  <si>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</si>
  <si>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</si>
  <si>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</si>
  <si>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</si>
  <si>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</si>
  <si>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</si>
  <si>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</si>
  <si>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</si>
  <si>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</si>
  <si>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</si>
  <si>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</si>
  <si>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</si>
  <si>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</si>
  <si>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</si>
  <si>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</si>
  <si>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</si>
  <si>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</si>
  <si>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</si>
  <si>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</si>
  <si>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</si>
  <si>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</si>
  <si>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</si>
  <si>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</si>
  <si>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</si>
  <si>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</si>
  <si>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</si>
  <si>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</si>
  <si>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</si>
  <si>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</si>
  <si>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</si>
  <si>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</si>
  <si>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</si>
  <si>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</si>
  <si>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</si>
  <si>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</si>
  <si>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</si>
  <si>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</si>
  <si>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</si>
  <si>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</si>
  <si>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</si>
  <si>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</si>
  <si>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</si>
  <si>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</si>
  <si>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</si>
  <si>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</si>
  <si>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</si>
  <si>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</si>
  <si>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</si>
  <si>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</si>
  <si>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</si>
  <si>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</si>
  <si>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</si>
  <si>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</si>
  <si>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</si>
  <si>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</si>
  <si>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</si>
  <si>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</si>
  <si>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</si>
  <si>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</si>
  <si>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</si>
  <si>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</si>
  <si>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</si>
  <si>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</si>
  <si>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</si>
  <si>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</si>
  <si>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</si>
  <si>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</si>
  <si>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</si>
  <si>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</si>
  <si>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</si>
  <si>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</si>
  <si>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</si>
  <si>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</si>
  <si>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</si>
  <si>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</si>
  <si>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</si>
  <si>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</si>
  <si>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</si>
  <si>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</si>
  <si>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</si>
  <si>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</si>
  <si>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</si>
  <si>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</si>
  <si>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</si>
  <si>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</si>
  <si>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</si>
  <si>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</si>
  <si>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</si>
  <si>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</si>
  <si>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</si>
  <si>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</si>
  <si>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</si>
  <si>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</si>
  <si>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</si>
  <si>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</si>
  <si>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</si>
  <si>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</si>
  <si>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</si>
  <si>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</si>
  <si>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</si>
  <si>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</si>
  <si>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</si>
  <si>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</si>
  <si>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</si>
  <si>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</si>
  <si>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</si>
  <si>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</si>
  <si>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</si>
  <si>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</si>
  <si>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</si>
  <si>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</si>
  <si>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</si>
  <si>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</si>
  <si>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</si>
  <si>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</si>
  <si>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</si>
  <si>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</si>
  <si>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</si>
  <si>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</si>
  <si>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</si>
  <si>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</si>
  <si>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</si>
  <si>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</si>
  <si>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</si>
  <si>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</si>
  <si>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</si>
  <si>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</si>
  <si>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</si>
  <si>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</si>
  <si>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</si>
  <si>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</si>
  <si>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</si>
  <si>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</si>
  <si>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</si>
  <si>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</si>
  <si>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</si>
  <si>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</si>
  <si>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</si>
  <si>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</si>
  <si>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</si>
  <si>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</si>
  <si>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</si>
  <si>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</si>
  <si>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</si>
  <si>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</si>
  <si>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</si>
  <si>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</si>
  <si>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</si>
  <si>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</si>
  <si>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</si>
  <si>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</si>
  <si>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</si>
  <si>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</si>
  <si>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</si>
  <si>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</si>
  <si>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</si>
  <si>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</si>
  <si>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</si>
  <si>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</si>
  <si>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</si>
  <si>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</si>
  <si>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</si>
  <si>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</si>
  <si>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</si>
  <si>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</si>
  <si>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</si>
  <si>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</si>
  <si>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</si>
  <si>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</si>
  <si>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</si>
  <si>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</si>
  <si>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</si>
  <si>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</si>
  <si>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</si>
  <si>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</si>
  <si>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</si>
  <si>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</si>
  <si>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</si>
  <si>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</si>
  <si>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</si>
  <si>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</si>
  <si>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</si>
  <si>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</si>
  <si>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</si>
  <si>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</si>
  <si>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</si>
  <si>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</si>
  <si>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</si>
  <si>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</si>
  <si>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</si>
  <si>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</si>
  <si>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</si>
  <si>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</si>
  <si>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</si>
  <si>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</si>
  <si>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</si>
  <si>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</si>
  <si>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</si>
  <si>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</si>
  <si>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</si>
  <si>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</si>
  <si>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</si>
  <si>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</si>
  <si>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</si>
  <si>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</si>
  <si>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</si>
  <si>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</si>
  <si>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</si>
  <si>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</si>
  <si>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</si>
  <si>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</si>
  <si>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</si>
  <si>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</si>
  <si>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</si>
  <si>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</si>
  <si>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</si>
  <si>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</si>
  <si>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</si>
  <si>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</si>
  <si>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</si>
  <si>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</si>
  <si>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</si>
  <si>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</si>
  <si>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</si>
  <si>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</si>
  <si>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</si>
  <si>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</si>
  <si>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</si>
  <si>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</si>
  <si>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</si>
  <si>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</si>
  <si>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</si>
  <si>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</si>
  <si>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</si>
  <si>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</si>
  <si>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</si>
  <si>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</si>
  <si>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</si>
  <si>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</si>
  <si>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</si>
  <si>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</si>
  <si>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</si>
  <si>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</si>
  <si>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</si>
  <si>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</si>
  <si>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</si>
  <si>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</si>
  <si>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</si>
  <si>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</si>
  <si>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</si>
  <si>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</si>
  <si>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</si>
  <si>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</si>
  <si>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</si>
  <si>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</si>
  <si>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</si>
  <si>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</si>
  <si>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</si>
  <si>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</si>
  <si>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</si>
  <si>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</si>
  <si>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</si>
  <si>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</si>
  <si>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</si>
  <si>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</si>
  <si>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</si>
  <si>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</si>
  <si>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</si>
  <si>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</si>
  <si>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</si>
  <si>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</si>
  <si>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</si>
  <si>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</si>
  <si>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</si>
  <si>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</si>
  <si>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</si>
  <si>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</si>
  <si>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</si>
  <si>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</si>
  <si>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</si>
  <si>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</si>
  <si>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</si>
  <si>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</si>
  <si>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</si>
  <si>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</si>
  <si>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</si>
  <si>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</si>
  <si>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</si>
  <si>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</si>
  <si>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</si>
  <si>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</si>
  <si>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</si>
  <si>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</si>
  <si>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</si>
  <si>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</si>
  <si>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</si>
  <si>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</si>
  <si>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</si>
  <si>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</si>
  <si>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</si>
  <si>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</si>
  <si>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</si>
  <si>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</si>
  <si>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</si>
  <si>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</si>
  <si>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</si>
  <si>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</si>
  <si>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</si>
  <si>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</si>
  <si>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</si>
  <si>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</si>
  <si>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</si>
  <si>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</si>
  <si>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</si>
  <si>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</si>
  <si>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</si>
  <si>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</si>
  <si>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</si>
  <si>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</si>
  <si>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</si>
  <si>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</si>
  <si>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</si>
  <si>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</si>
  <si>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</si>
  <si>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</si>
  <si>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</si>
  <si>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</si>
  <si>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</si>
  <si>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</si>
  <si>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</si>
  <si>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</si>
  <si>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</si>
  <si>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</si>
  <si>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</si>
  <si>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</si>
  <si>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</si>
  <si>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</si>
  <si>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</si>
  <si>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</si>
  <si>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</si>
  <si>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</si>
  <si>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</si>
  <si>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</si>
  <si>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</si>
  <si>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</si>
  <si>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</si>
  <si>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</si>
  <si>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</si>
  <si>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</si>
  <si>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</si>
  <si>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</si>
  <si>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</si>
  <si>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</si>
  <si>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</si>
  <si>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</si>
  <si>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</si>
  <si>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</si>
  <si>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</si>
  <si>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</si>
  <si>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</si>
  <si>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</si>
  <si>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</si>
  <si>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</si>
  <si>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</si>
  <si>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</si>
  <si>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</si>
  <si>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</si>
  <si>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</si>
  <si>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</si>
  <si>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</si>
  <si>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</si>
  <si>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</si>
  <si>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</si>
  <si>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</si>
  <si>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</si>
  <si>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</si>
  <si>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</si>
  <si>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</si>
  <si>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</si>
  <si>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</si>
  <si>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</si>
  <si>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</si>
  <si>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</si>
  <si>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</si>
  <si>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</si>
  <si>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</si>
  <si>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</si>
  <si>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</si>
  <si>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</si>
  <si>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</si>
  <si>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</si>
  <si>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</si>
  <si>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</si>
  <si>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</si>
  <si>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</si>
  <si>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</si>
  <si>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</si>
  <si>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</si>
  <si>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</si>
  <si>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</si>
  <si>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</si>
  <si>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</si>
  <si>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</si>
  <si>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</si>
  <si>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</si>
  <si>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</si>
  <si>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</si>
  <si>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</si>
  <si>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</si>
  <si>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</si>
  <si>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</si>
  <si>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</si>
  <si>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</si>
  <si>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</si>
  <si>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</si>
  <si>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</si>
  <si>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</si>
  <si>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</si>
  <si>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</si>
  <si>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</si>
  <si>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</si>
  <si>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</si>
  <si>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</si>
  <si>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</si>
  <si>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</si>
  <si>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</si>
  <si>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</si>
  <si>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</si>
  <si>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</si>
  <si>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</si>
  <si>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</si>
  <si>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</si>
  <si>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</si>
  <si>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</si>
  <si>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</si>
  <si>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</si>
  <si>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</si>
  <si>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</si>
  <si>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</si>
  <si>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</si>
  <si>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</si>
  <si>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</si>
  <si>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</si>
  <si>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</si>
  <si>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</si>
  <si>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</si>
  <si>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</si>
  <si>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</si>
  <si>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</si>
  <si>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</si>
  <si>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</si>
  <si>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</si>
  <si>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</si>
  <si>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</si>
  <si>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</si>
  <si>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</si>
  <si>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</si>
  <si>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</si>
  <si>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</si>
  <si>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</si>
  <si>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</si>
  <si>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</si>
  <si>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</si>
  <si>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</si>
  <si>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</si>
  <si>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</si>
  <si>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</si>
  <si>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</si>
  <si>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</si>
  <si>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</si>
  <si>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</si>
  <si>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</si>
  <si>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</si>
  <si>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</si>
  <si>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</si>
  <si>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</si>
  <si>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</si>
  <si>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</si>
  <si>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</si>
  <si>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</si>
  <si>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</si>
  <si>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</si>
  <si>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</si>
  <si>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</si>
  <si>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</si>
  <si>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</si>
  <si>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</si>
  <si>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</si>
  <si>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</si>
  <si>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</si>
  <si>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</si>
  <si>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</si>
  <si>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</si>
  <si>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</si>
  <si>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</si>
  <si>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</si>
  <si>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</si>
  <si>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</si>
  <si>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</si>
  <si>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</si>
  <si>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</si>
  <si>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</si>
  <si>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</si>
  <si>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</si>
  <si>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</si>
  <si>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</si>
  <si>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</si>
  <si>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</si>
  <si>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</si>
  <si>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</si>
  <si>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</si>
  <si>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</si>
  <si>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</si>
  <si>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</si>
  <si>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</si>
  <si>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</si>
  <si>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</si>
  <si>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</si>
  <si>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</si>
  <si>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</si>
  <si>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</si>
  <si>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</si>
  <si>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</si>
  <si>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</si>
  <si>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</si>
  <si>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</si>
  <si>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</si>
  <si>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</si>
  <si>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</si>
  <si>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</si>
  <si>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</si>
  <si>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</si>
  <si>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</si>
  <si>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</si>
  <si>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</si>
  <si>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</si>
  <si>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</si>
  <si>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</si>
  <si>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</si>
  <si>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</si>
  <si>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</si>
  <si>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</si>
  <si>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</si>
  <si>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</si>
  <si>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</si>
  <si>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</si>
  <si>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</si>
  <si>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</si>
  <si>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</si>
  <si>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</si>
  <si>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</si>
  <si>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</si>
  <si>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</si>
  <si>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</si>
  <si>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</si>
  <si>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</si>
  <si>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</si>
  <si>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</si>
  <si>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</si>
  <si>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</si>
  <si>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</si>
  <si>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</si>
  <si>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</si>
  <si>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</si>
  <si>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</si>
  <si>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</si>
  <si>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</si>
  <si>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</si>
  <si>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</si>
  <si>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</si>
  <si>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</si>
  <si>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</si>
  <si>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</si>
  <si>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</si>
  <si>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</si>
  <si>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</si>
  <si>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</si>
  <si>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</si>
  <si>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</si>
  <si>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</si>
  <si>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</si>
  <si>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</si>
  <si>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</si>
  <si>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</si>
  <si>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</si>
  <si>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</si>
  <si>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</si>
  <si>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</si>
  <si>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</si>
  <si>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</si>
  <si>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</si>
  <si>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</si>
  <si>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</si>
  <si>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</si>
  <si>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</si>
  <si>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</si>
  <si>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</si>
  <si>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</si>
  <si>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</si>
  <si>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</si>
  <si>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</si>
  <si>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</si>
  <si>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</si>
  <si>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</si>
  <si>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</si>
  <si>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</si>
  <si>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</si>
  <si>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</si>
  <si>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</si>
  <si>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</si>
  <si>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</si>
  <si>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</si>
  <si>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</si>
  <si>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</si>
  <si>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</si>
  <si>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</si>
  <si>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</si>
  <si>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</si>
  <si>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</si>
  <si>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</si>
  <si>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</si>
  <si>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</si>
  <si>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</si>
  <si>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</si>
  <si>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</si>
  <si>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</si>
  <si>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</si>
  <si>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</si>
  <si>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</si>
  <si>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</si>
  <si>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</si>
  <si>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</si>
  <si>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</si>
  <si>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</si>
  <si>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</si>
  <si>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</si>
  <si>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</si>
  <si>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</si>
  <si>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</si>
  <si>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</si>
  <si>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</si>
  <si>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</si>
  <si>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</si>
  <si>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</si>
  <si>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</si>
  <si>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</si>
  <si>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</si>
  <si>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</si>
  <si>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</si>
  <si>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</si>
  <si>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</si>
  <si>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</si>
  <si>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</si>
  <si>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</si>
  <si>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</si>
  <si>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</si>
  <si>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</si>
  <si>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</si>
  <si>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</si>
  <si>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</si>
  <si>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</si>
  <si>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</si>
  <si>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</si>
  <si>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</si>
  <si>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</si>
  <si>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</si>
  <si>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</si>
  <si>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</si>
  <si>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</si>
  <si>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</si>
  <si>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</si>
  <si>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</si>
  <si>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</si>
  <si>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</si>
  <si>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</si>
  <si>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</si>
  <si>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</si>
  <si>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</si>
  <si>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</si>
  <si>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</si>
  <si>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</si>
  <si>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</si>
  <si>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</si>
  <si>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</si>
  <si>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</si>
  <si>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</si>
  <si>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</si>
  <si>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</si>
  <si>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</si>
  <si>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</si>
  <si>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</si>
  <si>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</si>
  <si>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</si>
  <si>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</si>
  <si>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</si>
  <si>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</si>
  <si>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</si>
  <si>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</si>
  <si>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</si>
  <si>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</si>
  <si>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</si>
  <si>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</si>
  <si>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</si>
  <si>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</si>
  <si>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</si>
  <si>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</si>
  <si>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</si>
  <si>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</si>
  <si>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</si>
  <si>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</si>
  <si>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</si>
  <si>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</si>
  <si>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</si>
  <si>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</si>
  <si>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</si>
  <si>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</si>
  <si>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</si>
  <si>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</si>
  <si>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</si>
  <si>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</si>
  <si>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</si>
  <si>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</si>
  <si>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</si>
  <si>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</si>
  <si>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</si>
  <si>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</si>
  <si>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</si>
  <si>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</si>
  <si>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</si>
  <si>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</si>
  <si>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</si>
  <si>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</si>
  <si>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</si>
  <si>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</si>
  <si>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</si>
  <si>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</si>
  <si>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</si>
  <si>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</si>
  <si>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</si>
  <si>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</si>
  <si>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</si>
  <si>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</si>
  <si>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</si>
  <si>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</si>
  <si>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</si>
  <si>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</si>
  <si>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</si>
  <si>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</si>
  <si>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</si>
  <si>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</si>
  <si>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</si>
  <si>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</si>
  <si>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</si>
  <si>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</si>
  <si>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</si>
  <si>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</si>
  <si>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</si>
  <si>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</si>
  <si>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</si>
  <si>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</si>
  <si>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</si>
  <si>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</si>
  <si>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</si>
  <si>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</si>
  <si>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</si>
  <si>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</si>
  <si>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</si>
  <si>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</si>
  <si>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</si>
  <si>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</si>
  <si>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</si>
  <si>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</si>
  <si>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</si>
  <si>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</si>
  <si>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</si>
  <si>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</si>
  <si>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</si>
  <si>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</si>
  <si>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</si>
  <si>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</si>
  <si>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</si>
  <si>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</si>
  <si>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</si>
  <si>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</si>
  <si>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</si>
  <si>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</si>
  <si>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</si>
  <si>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</si>
  <si>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</si>
  <si>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</si>
  <si>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</si>
  <si>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</si>
  <si>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</si>
  <si>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</si>
  <si>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</si>
  <si>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</si>
  <si>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</si>
  <si>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</si>
  <si>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</si>
  <si>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</si>
  <si>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</si>
  <si>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</si>
  <si>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</si>
  <si>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</si>
  <si>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</si>
  <si>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</si>
  <si>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</si>
  <si>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</si>
  <si>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</si>
  <si>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</si>
  <si>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</si>
  <si>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</si>
  <si>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</si>
  <si>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</si>
  <si>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</si>
  <si>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</si>
  <si>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</si>
  <si>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</si>
  <si>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</si>
  <si>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</si>
  <si>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</si>
  <si>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</si>
  <si>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</si>
  <si>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</si>
  <si>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</si>
  <si>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</si>
  <si>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</si>
  <si>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</si>
  <si>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</si>
  <si>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</si>
  <si>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</si>
  <si>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</si>
  <si>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</si>
  <si>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</si>
  <si>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</si>
  <si>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</si>
  <si>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</si>
  <si>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</si>
  <si>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</si>
  <si>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</si>
  <si>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</si>
  <si>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</si>
  <si>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</si>
  <si>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</si>
  <si>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</si>
  <si>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</si>
  <si>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</si>
  <si>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</si>
  <si>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</si>
  <si>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</si>
  <si>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</si>
  <si>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</si>
  <si>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</si>
  <si>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</si>
  <si>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</si>
  <si>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</si>
  <si>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</si>
  <si>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</si>
  <si>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</si>
  <si>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</si>
  <si>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</si>
  <si>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</si>
  <si>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</si>
  <si>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</si>
  <si>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</si>
  <si>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</si>
  <si>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</si>
  <si>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</si>
  <si>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</si>
  <si>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</si>
  <si>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</si>
  <si>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</si>
  <si>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</si>
  <si>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</si>
  <si>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</si>
  <si>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</si>
  <si>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</si>
  <si>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</si>
  <si>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</si>
  <si>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</si>
  <si>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</si>
  <si>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</si>
  <si>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</si>
  <si>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</si>
  <si>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</si>
  <si>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</si>
  <si>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</si>
  <si>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</si>
  <si>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</si>
  <si>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</si>
  <si>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</si>
  <si>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</si>
  <si>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</si>
  <si>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</si>
  <si>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</si>
  <si>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</si>
  <si>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</si>
  <si>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</si>
  <si>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</si>
  <si>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</si>
  <si>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</si>
  <si>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</si>
  <si>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</si>
  <si>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</si>
  <si>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</si>
  <si>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</si>
  <si>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</si>
  <si>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</si>
  <si>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</si>
  <si>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</si>
  <si>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</si>
  <si>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</si>
  <si>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</si>
  <si>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</si>
  <si>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</si>
  <si>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</si>
  <si>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</si>
  <si>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</si>
  <si>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</si>
  <si>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</si>
  <si>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</si>
  <si>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</si>
  <si>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</si>
  <si>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</si>
  <si>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</si>
  <si>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</si>
  <si>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</si>
  <si>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</si>
  <si>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</si>
  <si>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</si>
  <si>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</si>
  <si>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</si>
  <si>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</si>
  <si>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</si>
  <si>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</si>
  <si>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</si>
  <si>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</si>
  <si>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</si>
  <si>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</si>
  <si>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</si>
  <si>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</si>
  <si>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</si>
  <si>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</si>
  <si>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</si>
  <si>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</si>
  <si>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</si>
  <si>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</si>
  <si>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</si>
  <si>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</si>
  <si>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</si>
  <si>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</si>
  <si>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</si>
  <si>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</si>
  <si>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</si>
  <si>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</si>
  <si>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</si>
  <si>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</si>
  <si>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</si>
  <si>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</si>
  <si>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</si>
  <si>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</si>
  <si>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</si>
  <si>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</si>
  <si>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</si>
  <si>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</si>
  <si>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</si>
  <si>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</si>
  <si>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</si>
  <si>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</si>
  <si>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</si>
  <si>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</si>
  <si>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</si>
  <si>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</si>
  <si>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</si>
  <si>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</si>
  <si>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</si>
  <si>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</si>
  <si>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</si>
  <si>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</si>
  <si>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</si>
  <si>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</si>
  <si>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</si>
  <si>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</si>
  <si>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</si>
  <si>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</si>
  <si>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</si>
  <si>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</si>
  <si>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</si>
  <si>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</si>
  <si>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</si>
  <si>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</si>
  <si>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</si>
  <si>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</si>
  <si>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</si>
  <si>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</si>
  <si>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</si>
  <si>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</si>
  <si>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</si>
  <si>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</si>
  <si>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</si>
  <si>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</si>
  <si>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</si>
  <si>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</si>
  <si>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</si>
  <si>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</si>
  <si>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</si>
  <si>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</si>
  <si>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</si>
  <si>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</si>
  <si>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</si>
  <si>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</si>
  <si>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</si>
  <si>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</si>
  <si>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</si>
  <si>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</si>
  <si>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</si>
  <si>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</si>
  <si>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</si>
  <si>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</si>
  <si>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</si>
  <si>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</si>
  <si>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</si>
  <si>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</si>
  <si>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</si>
  <si>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</si>
  <si>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</si>
  <si>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</si>
  <si>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</si>
  <si>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</si>
  <si>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</si>
  <si>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</si>
  <si>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</si>
  <si>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</si>
  <si>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</si>
  <si>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</si>
  <si>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</si>
  <si>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</si>
  <si>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</si>
  <si>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</si>
  <si>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</si>
  <si>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</si>
  <si>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</si>
  <si>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</si>
  <si>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</si>
  <si>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</si>
  <si>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</si>
  <si>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</si>
  <si>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</si>
  <si>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</si>
  <si>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</si>
  <si>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</si>
  <si>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</si>
  <si>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</si>
  <si>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</si>
  <si>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</si>
  <si>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</si>
  <si>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</si>
  <si>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</si>
  <si>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</si>
  <si>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</si>
  <si>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</si>
  <si>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</si>
  <si>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</si>
  <si>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</si>
  <si>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</si>
  <si>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</si>
  <si>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</si>
  <si>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</si>
  <si>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</si>
  <si>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</si>
  <si>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</si>
  <si>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</si>
  <si>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</si>
  <si>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</si>
  <si>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</si>
  <si>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</si>
  <si>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</si>
  <si>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</si>
  <si>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</si>
  <si>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</si>
  <si>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</si>
  <si>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</si>
  <si>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</si>
  <si>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</si>
  <si>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</si>
  <si>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</si>
  <si>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</si>
  <si>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</si>
  <si>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</si>
  <si>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</si>
  <si>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</si>
  <si>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</si>
  <si>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</si>
  <si>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</si>
  <si>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</si>
  <si>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</si>
  <si>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</si>
  <si>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</si>
  <si>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</si>
  <si>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</si>
  <si>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</si>
  <si>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</si>
  <si>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</si>
  <si>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</si>
  <si>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</si>
  <si>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</si>
  <si>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</si>
  <si>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</si>
  <si>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</si>
  <si>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</si>
  <si>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</si>
  <si>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</si>
  <si>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</si>
  <si>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</si>
  <si>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</si>
  <si>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</si>
  <si>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</si>
  <si>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</si>
  <si>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</si>
  <si>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</si>
  <si>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</si>
  <si>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</si>
  <si>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</si>
  <si>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</si>
  <si>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</si>
  <si>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</si>
  <si>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</si>
  <si>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</si>
  <si>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</si>
  <si>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</si>
  <si>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</si>
  <si>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</si>
  <si>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</si>
  <si>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</si>
  <si>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</si>
  <si>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</si>
  <si>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</si>
  <si>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</si>
  <si>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</si>
  <si>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</si>
  <si>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</si>
  <si>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</si>
  <si>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</si>
  <si>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</si>
  <si>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</si>
  <si>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</si>
  <si>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</si>
  <si>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</si>
  <si>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</si>
  <si>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</si>
  <si>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</si>
  <si>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</si>
  <si>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</si>
  <si>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</si>
  <si>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</si>
  <si>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</si>
  <si>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</si>
  <si>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</si>
  <si>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</si>
  <si>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</si>
  <si>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</si>
  <si>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</si>
  <si>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</si>
  <si>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</si>
  <si>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</si>
  <si>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</si>
  <si>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</si>
  <si>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</si>
  <si>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</si>
  <si>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</si>
  <si>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</si>
  <si>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</si>
  <si>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</si>
  <si>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</si>
  <si>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</si>
  <si>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</si>
  <si>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</si>
  <si>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</si>
  <si>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</si>
  <si>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</si>
  <si>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</si>
  <si>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</si>
  <si>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</si>
  <si>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</si>
  <si>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</si>
  <si>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</si>
  <si>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</si>
  <si>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</si>
  <si>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</si>
  <si>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</si>
  <si>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</si>
  <si>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</si>
  <si>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</si>
  <si>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</si>
  <si>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</si>
  <si>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</si>
  <si>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</si>
  <si>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</si>
  <si>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</si>
  <si>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</si>
  <si>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</si>
  <si>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</si>
  <si>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</si>
  <si>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</si>
  <si>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</si>
  <si>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</si>
  <si>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</si>
  <si>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</si>
  <si>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</si>
  <si>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</si>
  <si>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</si>
  <si>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</si>
  <si>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</si>
  <si>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</si>
  <si>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</si>
  <si>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</si>
  <si>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</si>
  <si>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</si>
  <si>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</si>
  <si>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</si>
  <si>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</si>
  <si>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</si>
  <si>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</si>
  <si>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</si>
  <si>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</si>
  <si>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</si>
  <si>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</si>
  <si>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</si>
  <si>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</si>
  <si>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</si>
  <si>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</si>
  <si>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</si>
  <si>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</si>
  <si>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</si>
  <si>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</si>
  <si>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</si>
  <si>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</si>
  <si>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</si>
  <si>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</si>
  <si>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</si>
  <si>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</si>
  <si>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</si>
  <si>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</si>
  <si>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</si>
  <si>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</si>
  <si>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</si>
  <si>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</si>
  <si>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</si>
  <si>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</si>
  <si>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</si>
  <si>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</si>
  <si>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</si>
  <si>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</si>
  <si>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</si>
  <si>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</si>
  <si>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</si>
  <si>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</si>
  <si>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</si>
  <si>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</si>
  <si>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</si>
  <si>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</si>
  <si>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</si>
  <si>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</si>
  <si>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</si>
  <si>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</si>
  <si>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</si>
  <si>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</si>
  <si>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</si>
  <si>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</si>
  <si>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</si>
  <si>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</si>
  <si>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</si>
  <si>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</si>
  <si>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</si>
  <si>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</si>
  <si>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</si>
  <si>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</si>
  <si>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</si>
  <si>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</si>
  <si>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</si>
  <si>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</si>
  <si>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</si>
  <si>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</si>
  <si>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</si>
  <si>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</si>
  <si>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</si>
  <si>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</si>
  <si>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</si>
  <si>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</si>
  <si>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</si>
  <si>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</si>
  <si>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</si>
  <si>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</si>
  <si>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</si>
  <si>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</si>
  <si>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</si>
  <si>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</si>
  <si>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</si>
  <si>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</si>
  <si>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</si>
  <si>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</si>
  <si>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</si>
  <si>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</si>
  <si>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</si>
  <si>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</si>
  <si>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</si>
  <si>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</si>
  <si>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</si>
  <si>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</si>
  <si>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</si>
  <si>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</si>
  <si>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</si>
  <si>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</si>
  <si>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</si>
  <si>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</si>
  <si>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</si>
  <si>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</si>
  <si>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</si>
  <si>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</si>
  <si>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</si>
  <si>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</si>
  <si>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</si>
  <si>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</si>
  <si>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</si>
  <si>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</si>
  <si>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</si>
  <si>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</si>
  <si>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</si>
  <si>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</si>
  <si>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</si>
  <si>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</si>
  <si>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</si>
  <si>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</si>
  <si>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</si>
  <si>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</si>
  <si>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</si>
  <si>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</si>
  <si>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</si>
  <si>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</si>
  <si>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</si>
  <si>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</si>
  <si>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</si>
  <si>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</si>
  <si>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</si>
  <si>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</si>
  <si>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</si>
  <si>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</si>
  <si>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</si>
  <si>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</si>
  <si>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</si>
  <si>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</si>
  <si>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</si>
  <si>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</si>
  <si>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</si>
  <si>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</si>
  <si>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</si>
  <si>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</si>
  <si>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</si>
  <si>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</si>
  <si>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</si>
  <si>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</si>
  <si>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</si>
  <si>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</si>
  <si>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</si>
  <si>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</si>
  <si>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</si>
  <si>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</si>
  <si>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</si>
  <si>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</si>
  <si>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</si>
  <si>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</si>
  <si>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</si>
  <si>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</si>
  <si>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</si>
  <si>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</si>
  <si>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</si>
  <si>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</si>
  <si>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</si>
  <si>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</si>
  <si>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</si>
  <si>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</si>
  <si>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</si>
  <si>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</si>
  <si>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</si>
  <si>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</si>
  <si>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</si>
  <si>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</si>
  <si>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</si>
  <si>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</si>
  <si>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</si>
  <si>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</si>
  <si>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</si>
  <si>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</si>
  <si>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</si>
  <si>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</si>
  <si>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</si>
  <si>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</si>
  <si>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</si>
  <si>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</si>
  <si>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</si>
  <si>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</si>
  <si>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</si>
  <si>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</si>
  <si>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</si>
  <si>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</si>
  <si>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</si>
  <si>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</si>
  <si>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</si>
  <si>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</si>
  <si>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</si>
  <si>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</si>
  <si>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</si>
  <si>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</si>
  <si>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</si>
  <si>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</si>
  <si>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</si>
  <si>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</si>
  <si>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</si>
  <si>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</si>
  <si>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</si>
  <si>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</si>
  <si>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</si>
  <si>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</si>
  <si>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</si>
  <si>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</si>
  <si>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</si>
  <si>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</si>
  <si>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</si>
  <si>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</si>
  <si>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</si>
  <si>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</si>
  <si>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</si>
  <si>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</si>
  <si>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</si>
  <si>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</si>
  <si>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</si>
  <si>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</si>
  <si>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</si>
  <si>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</si>
  <si>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</si>
  <si>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</si>
  <si>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</si>
  <si>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</si>
  <si>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</si>
  <si>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</si>
  <si>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</si>
  <si>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</si>
  <si>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</si>
  <si>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</si>
  <si>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</si>
  <si>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</si>
  <si>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</si>
  <si>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</si>
  <si>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</si>
  <si>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</si>
  <si>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</si>
  <si>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</si>
  <si>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</si>
  <si>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</si>
  <si>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</si>
  <si>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</si>
  <si>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</si>
  <si>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</si>
  <si>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</si>
  <si>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</si>
  <si>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</si>
  <si>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</si>
  <si>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</si>
  <si>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</si>
  <si>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</si>
  <si>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</si>
  <si>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</si>
  <si>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</si>
  <si>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</si>
  <si>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</si>
  <si>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</si>
  <si>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</si>
  <si>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</si>
  <si>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</si>
  <si>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</si>
  <si>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</si>
  <si>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</si>
  <si>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</si>
  <si>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</si>
  <si>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</si>
  <si>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</si>
  <si>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</si>
  <si>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</si>
  <si>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</si>
  <si>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</si>
  <si>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</si>
  <si>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</si>
  <si>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</si>
  <si>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</si>
  <si>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</si>
  <si>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</si>
  <si>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</si>
  <si>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</si>
  <si>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</si>
  <si>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</si>
  <si>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</si>
  <si>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</si>
  <si>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</si>
  <si>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</si>
  <si>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</si>
  <si>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</si>
  <si>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</si>
  <si>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</si>
  <si>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</si>
  <si>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</si>
  <si>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</si>
  <si>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</si>
  <si>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</si>
  <si>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</si>
  <si>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</si>
  <si>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</si>
  <si>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</si>
  <si>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</si>
  <si>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</si>
  <si>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</si>
  <si>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</si>
  <si>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</si>
  <si>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</si>
  <si>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</si>
  <si>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</si>
  <si>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</si>
  <si>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</si>
  <si>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</si>
  <si>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</si>
  <si>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</si>
  <si>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</si>
  <si>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</si>
  <si>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</si>
  <si>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</si>
  <si>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</si>
  <si>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</si>
  <si>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</si>
  <si>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</si>
  <si>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</si>
  <si>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</si>
  <si>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</si>
  <si>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</si>
  <si>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</si>
  <si>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</si>
  <si>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</si>
  <si>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</si>
  <si>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</si>
  <si>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</si>
  <si>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</si>
  <si>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</si>
  <si>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</si>
  <si>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</si>
  <si>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</si>
  <si>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</si>
  <si>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</si>
  <si>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</si>
  <si>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</si>
  <si>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</si>
  <si>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</si>
  <si>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</si>
  <si>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</si>
  <si>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</si>
  <si>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</si>
  <si>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</si>
  <si>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</si>
  <si>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</si>
  <si>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</si>
  <si>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</si>
  <si>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</si>
  <si>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</si>
  <si>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</si>
  <si>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</si>
  <si>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</si>
  <si>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</si>
  <si>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</si>
  <si>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</si>
  <si>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</si>
  <si>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</si>
  <si>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</si>
  <si>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</si>
  <si>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</si>
  <si>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</si>
  <si>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</si>
  <si>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</si>
  <si>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</si>
  <si>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</si>
  <si>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</si>
  <si>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</si>
  <si>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</si>
  <si>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</si>
  <si>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</si>
  <si>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</si>
  <si>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</si>
  <si>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</si>
  <si>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</si>
  <si>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</si>
  <si>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</si>
  <si>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</si>
  <si>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</si>
  <si>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</si>
  <si>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</si>
  <si>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</si>
  <si>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</si>
  <si>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</si>
  <si>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</si>
  <si>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</si>
  <si>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</si>
  <si>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</si>
  <si>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</si>
  <si>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</si>
  <si>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</si>
  <si>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</si>
  <si>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</si>
  <si>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</si>
  <si>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</si>
  <si>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</si>
  <si>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</si>
  <si>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</si>
  <si>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</si>
  <si>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</si>
  <si>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</si>
  <si>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</si>
  <si>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</si>
  <si>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</si>
  <si>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</si>
  <si>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</si>
  <si>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</si>
  <si>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</si>
  <si>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</si>
  <si>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</si>
  <si>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</si>
  <si>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</si>
  <si>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</si>
  <si>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</si>
  <si>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</si>
  <si>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</si>
  <si>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</si>
  <si>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</si>
  <si>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</si>
  <si>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</si>
  <si>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</si>
  <si>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</si>
  <si>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</si>
  <si>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</si>
  <si>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</si>
  <si>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</si>
  <si>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</si>
  <si>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</si>
  <si>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</si>
  <si>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</si>
  <si>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</si>
  <si>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</si>
  <si>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</si>
  <si>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</si>
  <si>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</si>
  <si>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</si>
  <si>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</si>
  <si>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</si>
  <si>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</si>
  <si>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</si>
  <si>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</si>
  <si>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</si>
  <si>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</si>
  <si>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</si>
  <si>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</si>
  <si>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</si>
  <si>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</si>
  <si>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</si>
  <si>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</si>
  <si>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</si>
  <si>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</si>
  <si>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</si>
  <si>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</si>
  <si>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</si>
  <si>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</si>
  <si>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</si>
  <si>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</si>
  <si>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</si>
  <si>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</si>
  <si>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</si>
  <si>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</si>
  <si>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</si>
  <si>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</si>
  <si>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</si>
  <si>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</si>
  <si>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</si>
  <si>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</si>
  <si>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</si>
  <si>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</si>
  <si>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</si>
  <si>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</si>
  <si>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</si>
  <si>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</si>
  <si>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</si>
  <si>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</si>
  <si>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</si>
  <si>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</si>
  <si>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</si>
  <si>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</si>
  <si>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</si>
  <si>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</si>
  <si>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</si>
  <si>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</si>
  <si>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</si>
  <si>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</si>
  <si>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</si>
  <si>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</si>
  <si>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</si>
  <si>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</si>
  <si>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</si>
  <si>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</si>
  <si>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</si>
  <si>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</si>
  <si>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</si>
  <si>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</si>
  <si>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</si>
  <si>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</si>
  <si>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</si>
  <si>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</si>
  <si>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</si>
  <si>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</si>
  <si>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</si>
  <si>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</si>
  <si>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</si>
  <si>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</si>
  <si>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</si>
  <si>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</si>
  <si>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</si>
  <si>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</si>
  <si>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</si>
  <si>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</si>
  <si>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</si>
  <si>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</si>
  <si>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</si>
  <si>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</si>
  <si>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</si>
  <si>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</si>
  <si>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</si>
  <si>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</si>
  <si>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</si>
  <si>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</si>
  <si>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</si>
  <si>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</si>
  <si>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</si>
  <si>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</si>
  <si>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</si>
  <si>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</si>
  <si>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</si>
  <si>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</si>
  <si>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</si>
  <si>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</si>
  <si>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</si>
  <si>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</si>
  <si>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</si>
  <si>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</si>
  <si>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</si>
  <si>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</si>
  <si>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</si>
  <si>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</si>
  <si>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</si>
  <si>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</si>
  <si>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</si>
  <si>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</si>
  <si>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</si>
  <si>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</si>
  <si>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</si>
  <si>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</si>
  <si>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</si>
  <si>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</si>
  <si>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</si>
  <si>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</si>
  <si>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</si>
  <si>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</si>
  <si>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</si>
  <si>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</si>
  <si>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</si>
  <si>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</si>
  <si>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</si>
  <si>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</si>
  <si>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</si>
  <si>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</si>
  <si>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</si>
  <si>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</si>
  <si>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</si>
  <si>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</si>
  <si>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</si>
  <si>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</si>
  <si>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</si>
  <si>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</si>
  <si>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</si>
  <si>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</si>
  <si>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</si>
  <si>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</si>
  <si>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</si>
  <si>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</si>
  <si>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</si>
  <si>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</si>
  <si>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</si>
  <si>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</si>
  <si>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</si>
  <si>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</si>
  <si>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</si>
  <si>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</si>
  <si>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</si>
  <si>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</si>
  <si>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</si>
  <si>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</si>
  <si>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</si>
  <si>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</si>
  <si>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</si>
  <si>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</si>
  <si>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</si>
  <si>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</si>
  <si>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</si>
  <si>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</si>
  <si>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</si>
  <si>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</si>
  <si>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</si>
  <si>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</si>
  <si>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</si>
  <si>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</si>
  <si>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</si>
  <si>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</si>
  <si>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</si>
  <si>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</si>
  <si>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</si>
  <si>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</si>
  <si>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</si>
  <si>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</si>
  <si>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</si>
  <si>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</si>
  <si>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</si>
  <si>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</si>
  <si>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</si>
  <si>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</si>
  <si>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</si>
  <si>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</si>
  <si>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</si>
  <si>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</si>
  <si>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</si>
  <si>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</si>
  <si>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</si>
  <si>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</si>
  <si>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</si>
  <si>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</si>
  <si>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</si>
  <si>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</si>
  <si>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</si>
  <si>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</si>
  <si>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</si>
  <si>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</si>
  <si>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</si>
  <si>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</si>
  <si>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</si>
  <si>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</si>
  <si>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</si>
  <si>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</si>
  <si>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</si>
  <si>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</si>
  <si>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</si>
  <si>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</si>
  <si>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</si>
  <si>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</si>
  <si>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</si>
  <si>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</si>
  <si>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</si>
  <si>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</si>
  <si>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</si>
  <si>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</si>
  <si>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</si>
  <si>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</si>
  <si>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</si>
  <si>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</si>
  <si>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</si>
  <si>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</si>
  <si>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</si>
  <si>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</si>
  <si>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</si>
  <si>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</si>
  <si>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</si>
  <si>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</si>
  <si>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</si>
  <si>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</si>
  <si>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</si>
  <si>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</si>
  <si>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</si>
  <si>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</si>
  <si>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</si>
  <si>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</si>
  <si>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</si>
  <si>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</si>
  <si>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</si>
  <si>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</si>
  <si>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</si>
  <si>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</si>
  <si>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</si>
  <si>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</si>
  <si>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</si>
  <si>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</si>
  <si>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</si>
  <si>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</si>
  <si>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</si>
  <si>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</si>
  <si>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</si>
  <si>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</si>
  <si>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</si>
  <si>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</si>
  <si>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</si>
  <si>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</si>
  <si>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</si>
  <si>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</si>
  <si>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</si>
  <si>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</si>
  <si>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</si>
  <si>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</si>
  <si>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</si>
  <si>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</si>
  <si>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</si>
  <si>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</si>
  <si>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</si>
  <si>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</si>
  <si>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</si>
  <si>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</si>
  <si>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</si>
  <si>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</si>
  <si>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</si>
  <si>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</si>
  <si>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</si>
  <si>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</si>
  <si>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</si>
  <si>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</si>
  <si>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</si>
  <si>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</si>
  <si>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</si>
  <si>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</si>
  <si>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</si>
  <si>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</si>
  <si>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</si>
  <si>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</si>
  <si>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</si>
  <si>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</si>
  <si>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</si>
  <si>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</si>
  <si>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</si>
  <si>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</si>
  <si>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</si>
  <si>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</si>
  <si>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</si>
  <si>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</si>
  <si>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</si>
  <si>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</si>
  <si>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</si>
  <si>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</si>
  <si>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</si>
  <si>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</si>
  <si>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</si>
  <si>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</si>
  <si>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</si>
  <si>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</si>
  <si>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</si>
  <si>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</si>
  <si>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</si>
  <si>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</si>
  <si>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</si>
  <si>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</si>
  <si>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</si>
  <si>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</si>
  <si>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</si>
  <si>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</si>
  <si>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</si>
  <si>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</si>
  <si>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</si>
  <si>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</si>
  <si>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</si>
  <si>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</si>
  <si>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</si>
  <si>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</si>
  <si>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</si>
  <si>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</si>
  <si>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</si>
  <si>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</si>
  <si>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</si>
  <si>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</si>
  <si>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</si>
  <si>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</si>
  <si>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</si>
  <si>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</si>
  <si>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</si>
  <si>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</si>
  <si>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</si>
  <si>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</si>
  <si>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</si>
  <si>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</si>
  <si>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</si>
  <si>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</si>
  <si>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</si>
  <si>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</si>
  <si>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</si>
  <si>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</si>
  <si>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</si>
  <si>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</si>
  <si>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</si>
  <si>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</si>
  <si>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</si>
  <si>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</si>
  <si>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</si>
  <si>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</si>
  <si>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</si>
  <si>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</si>
  <si>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</si>
  <si>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</si>
  <si>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</si>
  <si>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</si>
  <si>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</si>
  <si>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</si>
  <si>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</si>
  <si>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</si>
  <si>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</si>
  <si>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</si>
  <si>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</si>
  <si>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</si>
  <si>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</si>
  <si>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</si>
  <si>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</si>
  <si>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</si>
  <si>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</si>
  <si>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</si>
  <si>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</si>
  <si>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</si>
  <si>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</si>
  <si>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</si>
  <si>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</si>
  <si>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</si>
  <si>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</si>
  <si>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</si>
  <si>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</si>
  <si>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</si>
  <si>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</si>
  <si>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</si>
  <si>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</si>
  <si>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</si>
  <si>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</si>
  <si>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</si>
  <si>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</si>
  <si>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</si>
  <si>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</si>
  <si>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</si>
  <si>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</si>
  <si>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</si>
  <si>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</si>
  <si>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</si>
  <si>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</si>
  <si>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</si>
  <si>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</si>
  <si>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</si>
  <si>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</si>
  <si>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</si>
  <si>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</si>
  <si>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</si>
  <si>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</si>
  <si>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</si>
  <si>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</si>
  <si>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</si>
  <si>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</si>
  <si>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</si>
  <si>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</si>
  <si>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</si>
  <si>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</si>
  <si>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</si>
  <si>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</si>
  <si>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</si>
  <si>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</si>
  <si>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</si>
  <si>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</si>
  <si>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</si>
  <si>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</si>
  <si>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</si>
  <si>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</si>
  <si>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</si>
  <si>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</si>
  <si>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</si>
  <si>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</si>
  <si>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</si>
  <si>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</si>
  <si>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</si>
  <si>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</si>
  <si>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</si>
  <si>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</si>
  <si>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</si>
  <si>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</si>
  <si>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</si>
  <si>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</si>
  <si>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</si>
  <si>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</si>
  <si>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</si>
  <si>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</si>
  <si>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</si>
  <si>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</si>
  <si>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</si>
  <si>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</si>
  <si>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</si>
  <si>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</si>
  <si>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</si>
  <si>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</si>
  <si>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</si>
  <si>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</si>
  <si>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</si>
  <si>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</si>
  <si>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</si>
  <si>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</si>
  <si>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</si>
  <si>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</si>
  <si>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</si>
  <si>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</si>
  <si>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</si>
  <si>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</si>
  <si>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</si>
  <si>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</si>
  <si>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</si>
  <si>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</si>
  <si>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</si>
  <si>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</si>
  <si>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</si>
  <si>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</si>
  <si>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</si>
  <si>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</si>
  <si>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</si>
  <si>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</si>
  <si>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</si>
  <si>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</si>
  <si>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</si>
  <si>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</si>
  <si>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</si>
  <si>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</si>
  <si>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</si>
  <si>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</si>
  <si>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</si>
  <si>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</si>
  <si>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</si>
  <si>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</si>
  <si>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</si>
  <si>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</si>
  <si>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</si>
  <si>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</si>
  <si>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</si>
  <si>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</si>
  <si>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</si>
  <si>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</si>
  <si>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</si>
  <si>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</si>
  <si>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</si>
  <si>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</si>
  <si>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</si>
  <si>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</si>
  <si>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</si>
  <si>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</si>
  <si>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</si>
  <si>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</si>
  <si>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</si>
  <si>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</si>
  <si>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</si>
  <si>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</si>
  <si>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</si>
  <si>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</si>
  <si>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</si>
  <si>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</si>
  <si>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</si>
  <si>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</si>
  <si>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</si>
  <si>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</si>
  <si>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</si>
  <si>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</si>
  <si>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</si>
  <si>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</si>
  <si>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</si>
  <si>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</si>
  <si>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</si>
  <si>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</si>
  <si>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</si>
  <si>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</si>
  <si>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</si>
  <si>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</si>
  <si>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</si>
  <si>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</si>
  <si>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</si>
  <si>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</si>
  <si>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</si>
  <si>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</si>
  <si>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</si>
  <si>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</si>
  <si>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</si>
  <si>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</si>
  <si>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</si>
  <si>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</si>
  <si>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</si>
  <si>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</si>
  <si>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</si>
  <si>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</si>
  <si>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</si>
  <si>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</si>
  <si>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</si>
  <si>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</si>
  <si>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</si>
  <si>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</si>
  <si>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</si>
  <si>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</si>
  <si>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</si>
  <si>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</si>
  <si>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</si>
  <si>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</si>
  <si>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</si>
  <si>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</si>
  <si>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</si>
  <si>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</si>
  <si>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</si>
  <si>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</si>
  <si>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</si>
  <si>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</si>
  <si>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</si>
  <si>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</si>
  <si>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</si>
  <si>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</si>
  <si>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</si>
  <si>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</si>
  <si>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</si>
  <si>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</si>
  <si>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</si>
  <si>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</si>
  <si>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</si>
  <si>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</si>
  <si>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</si>
  <si>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</si>
  <si>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</si>
  <si>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</si>
  <si>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</si>
  <si>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</si>
  <si>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</si>
  <si>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</si>
  <si>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</si>
  <si>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</si>
  <si>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</si>
  <si>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</si>
  <si>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</si>
  <si>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</si>
  <si>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</si>
  <si>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</si>
  <si>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</si>
  <si>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</si>
  <si>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</si>
  <si>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</si>
  <si>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</si>
  <si>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</si>
  <si>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</si>
  <si>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</si>
  <si>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</si>
  <si>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</si>
  <si>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</si>
  <si>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</si>
  <si>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</si>
  <si>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</si>
  <si>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</si>
  <si>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</si>
  <si>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</si>
  <si>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</si>
  <si>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</si>
  <si>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</si>
  <si>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</si>
  <si>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</si>
  <si>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</si>
  <si>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</si>
  <si>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</si>
  <si>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</si>
  <si>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</si>
  <si>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</si>
  <si>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</si>
  <si>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</si>
  <si>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</si>
  <si>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</si>
  <si>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</si>
  <si>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</si>
  <si>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</si>
  <si>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</si>
  <si>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</si>
  <si>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</si>
  <si>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</si>
  <si>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</si>
  <si>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</si>
  <si>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</si>
  <si>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</si>
  <si>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</si>
  <si>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</si>
  <si>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</si>
  <si>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</si>
  <si>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</si>
  <si>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</si>
  <si>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</si>
  <si>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</si>
  <si>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</si>
  <si>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</si>
  <si>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</si>
  <si>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</si>
  <si>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</si>
  <si>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</si>
  <si>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</si>
  <si>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</si>
  <si>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</si>
  <si>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</si>
  <si>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</si>
  <si>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</si>
  <si>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</si>
  <si>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</si>
  <si>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</si>
  <si>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</si>
  <si>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</si>
  <si>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</si>
  <si>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</si>
  <si>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</si>
  <si>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</si>
  <si>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</si>
  <si>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</si>
  <si>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</si>
  <si>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</si>
  <si>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</si>
  <si>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</si>
  <si>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</si>
  <si>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</si>
  <si>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</si>
  <si>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</si>
  <si>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</si>
  <si>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</si>
  <si>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</si>
  <si>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</si>
  <si>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</si>
  <si>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</si>
  <si>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</si>
  <si>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</si>
  <si>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</si>
  <si>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</si>
  <si>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</si>
  <si>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</si>
  <si>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</si>
  <si>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</si>
  <si>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</si>
  <si>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</si>
  <si>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</si>
  <si>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</si>
  <si>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</si>
  <si>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</si>
  <si>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</si>
  <si>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</si>
  <si>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</si>
  <si>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</si>
  <si>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</si>
  <si>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</si>
  <si>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</si>
  <si>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</si>
  <si>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</si>
  <si>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</si>
  <si>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</si>
  <si>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</si>
  <si>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</si>
  <si>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</si>
  <si>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</si>
  <si>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</si>
  <si>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</si>
  <si>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</si>
  <si>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</si>
  <si>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</si>
  <si>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</si>
  <si>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</si>
  <si>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</si>
  <si>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</si>
  <si>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</si>
  <si>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</si>
  <si>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</si>
  <si>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</si>
  <si>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</si>
  <si>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</si>
  <si>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</si>
  <si>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</si>
  <si>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</si>
  <si>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</si>
  <si>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</si>
  <si>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</si>
  <si>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</si>
  <si>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</si>
  <si>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</si>
  <si>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</si>
  <si>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</si>
  <si>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</si>
  <si>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</si>
  <si>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</si>
  <si>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</si>
  <si>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</si>
  <si>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</si>
  <si>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</si>
  <si>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</si>
  <si>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</si>
  <si>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</si>
  <si>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</si>
  <si>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</si>
  <si>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</si>
  <si>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</si>
  <si>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</si>
  <si>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</si>
  <si>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</si>
  <si>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</si>
  <si>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</si>
  <si>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</si>
  <si>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</si>
  <si>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</si>
  <si>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</si>
  <si>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</si>
  <si>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</si>
  <si>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</si>
  <si>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</si>
  <si>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</si>
  <si>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</si>
  <si>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</si>
  <si>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</si>
  <si>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</si>
  <si>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</si>
  <si>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</si>
  <si>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</si>
  <si>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</si>
  <si>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</si>
  <si>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</si>
  <si>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</si>
  <si>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</si>
  <si>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</si>
  <si>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</si>
  <si>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</si>
  <si>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</si>
  <si>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</si>
  <si>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</si>
  <si>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</si>
  <si>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</si>
  <si>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</si>
  <si>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</si>
  <si>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</si>
  <si>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</si>
  <si>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</si>
  <si>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</si>
  <si>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</si>
  <si>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</si>
  <si>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</si>
  <si>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</si>
  <si>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</si>
  <si>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</si>
  <si>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</si>
  <si>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</si>
  <si>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</si>
  <si>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</si>
  <si>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</si>
  <si>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</si>
  <si>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</si>
  <si>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</si>
  <si>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</si>
  <si>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</si>
  <si>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</si>
  <si>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</si>
  <si>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</si>
  <si>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</si>
  <si>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</si>
  <si>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</si>
  <si>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</si>
  <si>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</si>
  <si>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</si>
  <si>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</si>
  <si>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</si>
  <si>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</si>
  <si>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</si>
  <si>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</si>
  <si>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</si>
  <si>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</si>
  <si>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</si>
  <si>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</si>
  <si>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</si>
  <si>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</si>
  <si>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</si>
  <si>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</si>
  <si>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</si>
  <si>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</si>
  <si>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</si>
  <si>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</si>
  <si>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</si>
  <si>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</si>
  <si>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</si>
  <si>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</si>
  <si>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</si>
  <si>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</si>
  <si>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</si>
  <si>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</si>
  <si>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</si>
  <si>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</si>
  <si>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</si>
  <si>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</si>
  <si>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</si>
  <si>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</si>
  <si>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</si>
  <si>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</si>
  <si>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</si>
  <si>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</si>
  <si>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</si>
  <si>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</si>
  <si>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</si>
  <si>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</si>
  <si>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</si>
  <si>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</si>
  <si>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</si>
  <si>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</si>
  <si>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</si>
  <si>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</si>
  <si>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</si>
  <si>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</si>
  <si>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</si>
  <si>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</si>
  <si>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</si>
  <si>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</si>
  <si>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</si>
  <si>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</si>
  <si>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</si>
  <si>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</si>
  <si>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</si>
  <si>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</si>
  <si>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</si>
  <si>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</si>
  <si>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</si>
  <si>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</si>
  <si>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</si>
  <si>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</si>
  <si>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</si>
  <si>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</si>
  <si>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</si>
  <si>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</si>
  <si>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</si>
  <si>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</si>
  <si>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</si>
  <si>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</si>
  <si>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</si>
  <si>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</si>
  <si>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</si>
  <si>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</si>
  <si>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</si>
  <si>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</si>
  <si>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</si>
  <si>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</si>
  <si>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</si>
  <si>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</si>
  <si>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</si>
  <si>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</si>
  <si>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</si>
  <si>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</si>
  <si>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</si>
  <si>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</si>
  <si>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</si>
  <si>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</si>
  <si>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</si>
  <si>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</si>
  <si>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</si>
  <si>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</si>
  <si>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</si>
  <si>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</si>
  <si>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</si>
  <si>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</si>
  <si>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</si>
  <si>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</si>
  <si>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</si>
  <si>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</si>
  <si>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</si>
  <si>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</si>
  <si>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</si>
  <si>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</si>
  <si>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</si>
  <si>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</si>
  <si>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</si>
  <si>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</si>
  <si>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</si>
  <si>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</si>
  <si>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</si>
  <si>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</si>
  <si>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</si>
  <si>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</si>
  <si>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</si>
  <si>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</si>
  <si>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</si>
  <si>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</si>
  <si>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</si>
  <si>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</si>
  <si>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</si>
  <si>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</si>
  <si>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</si>
  <si>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</si>
  <si>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</si>
  <si>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</si>
  <si>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</si>
  <si>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</si>
  <si>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</si>
  <si>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</si>
  <si>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</si>
  <si>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</si>
  <si>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</si>
  <si>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</si>
  <si>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</si>
  <si>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</si>
  <si>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</si>
  <si>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</si>
  <si>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</si>
  <si>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</si>
  <si>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</si>
  <si>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</si>
  <si>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</si>
  <si>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</si>
  <si>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</si>
  <si>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</si>
  <si>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</si>
  <si>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</si>
  <si>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</si>
  <si>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</si>
  <si>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</si>
  <si>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</si>
  <si>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</si>
  <si>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</si>
  <si>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</si>
  <si>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</si>
  <si>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</si>
  <si>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</si>
  <si>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</si>
  <si>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</si>
  <si>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</si>
  <si>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</si>
  <si>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</si>
  <si>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</si>
  <si>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</si>
  <si>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</si>
  <si>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</si>
  <si>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</si>
  <si>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</si>
  <si>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</si>
  <si>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</si>
  <si>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</si>
  <si>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</si>
  <si>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</si>
  <si>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</si>
  <si>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</si>
  <si>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</si>
  <si>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</si>
  <si>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</si>
  <si>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</si>
  <si>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</si>
  <si>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</si>
  <si>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</si>
  <si>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</si>
  <si>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</si>
  <si>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</si>
  <si>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</si>
  <si>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</si>
  <si>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</si>
  <si>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</si>
  <si>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</si>
  <si>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</si>
  <si>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</si>
  <si>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</si>
  <si>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</si>
  <si>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</si>
  <si>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</si>
  <si>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</si>
  <si>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</si>
  <si>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</si>
  <si>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</si>
  <si>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</si>
  <si>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</si>
  <si>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</si>
  <si>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</si>
  <si>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</si>
  <si>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</si>
  <si>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</si>
  <si>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</si>
  <si>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</si>
  <si>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</si>
  <si>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</si>
  <si>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</si>
  <si>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</si>
  <si>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</si>
  <si>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</si>
  <si>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</si>
  <si>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</si>
  <si>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</si>
  <si>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</si>
  <si>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</si>
  <si>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</si>
  <si>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</si>
  <si>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</si>
  <si>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</si>
  <si>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</si>
  <si>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</si>
  <si>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</si>
  <si>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</si>
  <si>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</si>
  <si>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</si>
  <si>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</si>
  <si>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</si>
  <si>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</si>
  <si>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</si>
  <si>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</si>
  <si>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</si>
  <si>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</si>
  <si>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</si>
  <si>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</si>
  <si>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</si>
  <si>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</si>
  <si>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</si>
  <si>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</si>
  <si>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</si>
  <si>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</si>
  <si>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</si>
  <si>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</si>
  <si>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</si>
  <si>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</si>
  <si>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</si>
  <si>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</si>
  <si>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</si>
  <si>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</si>
  <si>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</si>
  <si>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</si>
  <si>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</si>
  <si>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</si>
  <si>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</si>
  <si>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</si>
  <si>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</si>
  <si>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</si>
  <si>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</si>
  <si>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</si>
  <si>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</si>
  <si>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</si>
  <si>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</si>
  <si>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</si>
  <si>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</si>
  <si>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</si>
  <si>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</si>
  <si>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</si>
  <si>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</si>
  <si>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</si>
  <si>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</si>
  <si>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</si>
  <si>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</si>
  <si>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</si>
  <si>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</si>
  <si>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</si>
  <si>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</si>
  <si>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</si>
  <si>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</si>
  <si>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</si>
  <si>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</si>
  <si>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</si>
  <si>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</si>
  <si>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</si>
  <si>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</si>
  <si>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</si>
  <si>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</si>
  <si>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</si>
  <si>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</si>
  <si>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</si>
  <si>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</si>
  <si>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</si>
  <si>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</si>
  <si>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</si>
  <si>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</si>
  <si>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</si>
  <si>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</si>
  <si>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</si>
  <si>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</si>
  <si>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</si>
  <si>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</si>
  <si>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</si>
  <si>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</si>
  <si>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</si>
  <si>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</si>
  <si>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</si>
  <si>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</si>
  <si>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</si>
  <si>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</si>
  <si>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</si>
  <si>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</si>
  <si>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</si>
  <si>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</si>
  <si>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</si>
  <si>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</si>
  <si>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</si>
  <si>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</si>
  <si>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</si>
  <si>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</si>
  <si>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</si>
  <si>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</si>
  <si>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</si>
  <si>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</si>
  <si>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</si>
  <si>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</si>
  <si>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</si>
  <si>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</si>
  <si>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</si>
  <si>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</si>
  <si>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</si>
  <si>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</si>
  <si>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</si>
  <si>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</si>
  <si>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</si>
  <si>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</si>
  <si>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</si>
  <si>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</si>
  <si>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</si>
  <si>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</si>
  <si>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</si>
  <si>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</si>
  <si>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</si>
  <si>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</si>
  <si>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</si>
  <si>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</si>
  <si>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</si>
  <si>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</si>
  <si>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</si>
  <si>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</si>
  <si>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</si>
  <si>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</si>
  <si>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</si>
  <si>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</si>
  <si>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</si>
  <si>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</si>
  <si>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</si>
  <si>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</si>
  <si>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</si>
  <si>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</si>
  <si>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</si>
  <si>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</si>
  <si>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</si>
  <si>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</si>
  <si>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</si>
  <si>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</si>
  <si>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</si>
  <si>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</si>
  <si>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</si>
  <si>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</si>
  <si>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</si>
  <si>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</si>
  <si>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</si>
  <si>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</si>
  <si>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</si>
  <si>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</si>
  <si>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</si>
  <si>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</si>
  <si>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</si>
  <si>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</si>
  <si>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</si>
  <si>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</si>
  <si>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</si>
  <si>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</si>
  <si>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</si>
  <si>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</si>
  <si>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</si>
  <si>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</si>
  <si>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</si>
  <si>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</si>
  <si>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</si>
  <si>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</si>
  <si>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</si>
  <si>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</si>
  <si>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</si>
  <si>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</si>
  <si>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</si>
  <si>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</si>
  <si>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</si>
  <si>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</si>
  <si>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</si>
  <si>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</si>
  <si>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</si>
  <si>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</si>
  <si>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</si>
  <si>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</si>
  <si>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</si>
  <si>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</si>
  <si>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</si>
  <si>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</si>
  <si>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</si>
  <si>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</si>
  <si>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</si>
  <si>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</si>
  <si>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</si>
  <si>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</si>
  <si>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</si>
  <si>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</si>
  <si>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</si>
  <si>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</si>
  <si>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</si>
  <si>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</si>
  <si>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</si>
  <si>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</si>
  <si>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</si>
  <si>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</si>
  <si>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</si>
  <si>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</si>
  <si>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</si>
  <si>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</si>
  <si>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</si>
  <si>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</si>
  <si>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</si>
  <si>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</si>
  <si>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</si>
  <si>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</si>
  <si>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</si>
  <si>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</si>
  <si>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</si>
  <si>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</si>
  <si>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</si>
  <si>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</si>
  <si>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</si>
  <si>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</si>
  <si>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</si>
  <si>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</si>
  <si>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</si>
  <si>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</si>
  <si>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</si>
  <si>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</si>
  <si>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</si>
  <si>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</si>
  <si>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</si>
  <si>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</si>
  <si>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</si>
  <si>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</si>
  <si>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</si>
  <si>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</si>
  <si>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</si>
  <si>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</si>
  <si>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</si>
  <si>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</si>
  <si>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</si>
  <si>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</si>
  <si>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</si>
  <si>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</si>
  <si>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</si>
  <si>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</si>
  <si>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</si>
  <si>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</si>
  <si>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</si>
  <si>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</si>
  <si>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</si>
  <si>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</si>
  <si>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</si>
  <si>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</si>
  <si>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</si>
  <si>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</si>
  <si>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</si>
  <si>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</si>
  <si>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</si>
  <si>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</si>
  <si>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</si>
  <si>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</si>
  <si>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</si>
  <si>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</si>
  <si>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</si>
  <si>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</si>
  <si>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</si>
  <si>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</si>
  <si>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</si>
  <si>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</si>
  <si>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</si>
  <si>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</si>
  <si>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</si>
  <si>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</si>
  <si>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</si>
  <si>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</si>
  <si>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</si>
  <si>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</si>
  <si>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</si>
  <si>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</si>
  <si>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</si>
  <si>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</si>
  <si>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</si>
  <si>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</si>
  <si>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</si>
  <si>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</si>
  <si>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</si>
  <si>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</si>
  <si>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</si>
  <si>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</si>
  <si>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</si>
  <si>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</si>
  <si>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</si>
  <si>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</si>
  <si>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</si>
  <si>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</si>
  <si>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</si>
  <si>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</si>
  <si>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</si>
  <si>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</si>
  <si>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</si>
  <si>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</si>
  <si>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</si>
  <si>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</si>
  <si>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</si>
  <si>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</si>
  <si>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</si>
  <si>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</si>
  <si>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</si>
  <si>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</si>
  <si>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</si>
  <si>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</si>
  <si>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</si>
  <si>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</si>
  <si>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</si>
  <si>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</si>
  <si>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</si>
  <si>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</si>
  <si>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</si>
  <si>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</si>
  <si>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</si>
  <si>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</si>
  <si>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</si>
  <si>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</si>
  <si>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</si>
  <si>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</si>
  <si>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</si>
  <si>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</si>
  <si>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</si>
  <si>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</si>
  <si>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</si>
  <si>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</si>
  <si>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</si>
  <si>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</si>
  <si>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</si>
  <si>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</si>
  <si>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</si>
  <si>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</si>
  <si>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</si>
  <si>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</si>
  <si>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</si>
  <si>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</si>
  <si>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</si>
  <si>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</si>
  <si>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</si>
  <si>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</si>
  <si>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</si>
  <si>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</si>
  <si>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</si>
  <si>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</si>
  <si>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</si>
  <si>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</si>
  <si>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</si>
  <si>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</si>
  <si>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</si>
  <si>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</si>
  <si>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</si>
  <si>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</si>
  <si>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</si>
  <si>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</si>
  <si>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</si>
  <si>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</si>
  <si>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</si>
  <si>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</si>
  <si>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</si>
  <si>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</si>
  <si>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</si>
  <si>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</si>
  <si>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</si>
  <si>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</si>
  <si>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</si>
  <si>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</si>
  <si>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</si>
  <si>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</si>
  <si>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</si>
  <si>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</si>
  <si>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</si>
  <si>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</si>
  <si>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</si>
  <si>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</si>
  <si>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</si>
  <si>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</si>
  <si>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</si>
  <si>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</si>
  <si>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</si>
  <si>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</si>
  <si>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</si>
  <si>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</si>
  <si>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</si>
  <si>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</si>
  <si>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</si>
  <si>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</si>
  <si>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</si>
  <si>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</si>
  <si>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</si>
  <si>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</si>
  <si>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</si>
  <si>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</si>
  <si>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</si>
  <si>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</si>
  <si>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</si>
  <si>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</si>
  <si>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</si>
  <si>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</si>
  <si>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</si>
  <si>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</si>
  <si>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</si>
  <si>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</si>
  <si>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</si>
  <si>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</si>
  <si>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</si>
  <si>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</si>
  <si>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</si>
  <si>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</si>
  <si>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</si>
  <si>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</si>
  <si>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</si>
  <si>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</si>
  <si>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</si>
  <si>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</si>
  <si>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</si>
  <si>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</si>
  <si>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</si>
  <si>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</si>
  <si>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</si>
  <si>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</si>
  <si>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</si>
  <si>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</si>
  <si>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</si>
  <si>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</si>
  <si>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</si>
  <si>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</si>
  <si>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</si>
  <si>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</si>
  <si>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</si>
  <si>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</si>
  <si>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</si>
  <si>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</si>
  <si>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</si>
  <si>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</si>
  <si>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</si>
  <si>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</si>
  <si>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</si>
  <si>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</si>
  <si>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</si>
  <si>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</si>
  <si>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</si>
  <si>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</si>
  <si>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</si>
  <si>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</si>
  <si>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</si>
  <si>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</si>
  <si>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</si>
  <si>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</si>
  <si>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</si>
  <si>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</si>
  <si>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</si>
  <si>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</si>
  <si>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</si>
  <si>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</si>
  <si>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</si>
  <si>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</si>
  <si>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</si>
  <si>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</si>
  <si>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</si>
  <si>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</si>
  <si>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</si>
  <si>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</si>
  <si>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</si>
  <si>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</si>
  <si>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</si>
  <si>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</si>
  <si>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</si>
  <si>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</si>
  <si>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</si>
  <si>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</si>
  <si>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</si>
  <si>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</si>
  <si>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</si>
  <si>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</si>
  <si>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</si>
  <si>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</si>
  <si>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</si>
  <si>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</si>
  <si>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</si>
  <si>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</si>
  <si>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</si>
  <si>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</si>
  <si>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</si>
  <si>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</si>
  <si>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</si>
  <si>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</si>
  <si>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</si>
  <si>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</si>
  <si>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</si>
  <si>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</si>
  <si>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</si>
  <si>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</si>
  <si>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</si>
  <si>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</si>
  <si>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</si>
  <si>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</si>
  <si>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</si>
  <si>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</si>
  <si>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</si>
  <si>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</si>
  <si>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</si>
  <si>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</si>
  <si>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</si>
  <si>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</si>
  <si>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</si>
  <si>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</si>
  <si>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</si>
  <si>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</si>
  <si>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</si>
  <si>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</si>
  <si>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</si>
  <si>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</si>
  <si>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</si>
  <si>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</si>
  <si>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</si>
  <si>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</si>
  <si>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</si>
  <si>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</si>
  <si>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</si>
  <si>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</si>
  <si>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</si>
  <si>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</si>
  <si>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</si>
  <si>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</si>
  <si>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</si>
  <si>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</si>
  <si>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</si>
  <si>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</si>
  <si>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</si>
  <si>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</si>
  <si>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</si>
  <si>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</si>
  <si>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</si>
  <si>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</si>
  <si>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</si>
  <si>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</si>
  <si>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</si>
  <si>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</si>
  <si>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</si>
  <si>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</si>
  <si>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</si>
  <si>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</si>
  <si>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</si>
  <si>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</si>
  <si>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</si>
  <si>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</si>
  <si>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</si>
  <si>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</si>
  <si>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</si>
  <si>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</si>
  <si>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</si>
  <si>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</si>
  <si>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</si>
  <si>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</si>
  <si>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</si>
  <si>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</si>
  <si>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</si>
  <si>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</si>
  <si>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</si>
  <si>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</si>
  <si>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</si>
  <si>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</si>
  <si>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</si>
  <si>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</si>
  <si>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</si>
  <si>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</si>
  <si>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</si>
  <si>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</si>
  <si>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</si>
  <si>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</si>
  <si>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</si>
  <si>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</si>
  <si>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</si>
  <si>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</si>
  <si>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</si>
  <si>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</si>
  <si>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</si>
  <si>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</si>
  <si>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</si>
  <si>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</si>
  <si>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</si>
  <si>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</si>
  <si>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</si>
  <si>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</si>
  <si>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</si>
  <si>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</si>
  <si>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</si>
  <si>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</si>
  <si>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</si>
  <si>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</si>
  <si>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</si>
  <si>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</si>
  <si>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</si>
  <si>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</si>
  <si>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</si>
  <si>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</si>
  <si>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</si>
  <si>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</si>
  <si>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</si>
  <si>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</si>
  <si>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</si>
  <si>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</si>
  <si>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</si>
  <si>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</si>
  <si>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</si>
  <si>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</si>
  <si>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</si>
  <si>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</si>
  <si>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</si>
  <si>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</si>
  <si>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</si>
  <si>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</si>
  <si>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</si>
  <si>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</si>
  <si>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</si>
  <si>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</si>
  <si>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</si>
  <si>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</si>
  <si>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</si>
  <si>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</si>
  <si>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</si>
  <si>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</si>
  <si>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</si>
  <si>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</si>
  <si>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</si>
  <si>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</si>
  <si>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</si>
  <si>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</si>
  <si>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</si>
  <si>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</si>
  <si>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</si>
  <si>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</si>
  <si>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</si>
  <si>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</si>
  <si>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</si>
  <si>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</si>
  <si>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</si>
  <si>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</si>
  <si>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</si>
  <si>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</si>
  <si>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</si>
  <si>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</si>
  <si>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</si>
  <si>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</si>
  <si>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</si>
  <si>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</si>
  <si>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</si>
  <si>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</si>
  <si>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</si>
  <si>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</si>
  <si>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</si>
  <si>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</si>
  <si>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</si>
  <si>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</si>
  <si>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</si>
  <si>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</si>
  <si>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</si>
  <si>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</si>
  <si>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</si>
  <si>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</si>
  <si>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</si>
  <si>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</si>
  <si>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</si>
  <si>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</si>
  <si>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</si>
  <si>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</si>
  <si>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</si>
  <si>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</si>
  <si>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</si>
  <si>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</si>
  <si>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</si>
  <si>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</si>
  <si>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</si>
  <si>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</si>
  <si>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</si>
  <si>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</si>
  <si>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</si>
  <si>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</si>
  <si>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</si>
  <si>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</si>
  <si>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</si>
  <si>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</si>
  <si>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</si>
  <si>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</si>
  <si>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</si>
  <si>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</si>
  <si>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</si>
  <si>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</si>
  <si>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</si>
  <si>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</si>
  <si>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</si>
  <si>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</si>
  <si>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</si>
  <si>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</si>
  <si>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</si>
  <si>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</si>
  <si>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</si>
  <si>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</si>
  <si>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</si>
  <si>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</si>
  <si>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</si>
  <si>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</si>
  <si>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</si>
  <si>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</si>
  <si>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</si>
  <si>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</si>
  <si>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</si>
  <si>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</si>
  <si>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</si>
  <si>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</si>
  <si>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</si>
  <si>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</si>
  <si>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</si>
  <si>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</si>
  <si>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</si>
  <si>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</si>
  <si>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</si>
  <si>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</si>
  <si>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</si>
  <si>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</si>
  <si>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</si>
  <si>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</si>
  <si>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</si>
  <si>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</si>
  <si>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</si>
  <si>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</si>
  <si>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</si>
  <si>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</si>
  <si>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</si>
  <si>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</si>
  <si>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</si>
  <si>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</si>
  <si>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</si>
  <si>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</si>
  <si>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</si>
  <si>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</si>
  <si>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</si>
  <si>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</si>
  <si>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</si>
  <si>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</si>
  <si>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</si>
  <si>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</si>
  <si>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</si>
  <si>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</si>
  <si>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</si>
  <si>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</si>
  <si>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</si>
  <si>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</si>
  <si>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</si>
  <si>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</si>
  <si>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</si>
  <si>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</si>
  <si>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</si>
  <si>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</si>
  <si>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</si>
  <si>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</si>
  <si>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</si>
  <si>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</si>
  <si>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</si>
  <si>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</si>
  <si>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</si>
  <si>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</si>
  <si>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</si>
  <si>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</si>
  <si>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</si>
  <si>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</si>
  <si>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</si>
  <si>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</si>
  <si>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</si>
  <si>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</si>
  <si>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</si>
  <si>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</si>
  <si>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</si>
  <si>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</si>
  <si>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</si>
  <si>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</si>
  <si>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</si>
  <si>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</si>
  <si>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</si>
  <si>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</si>
  <si>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</si>
  <si>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</si>
  <si>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</si>
  <si>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</si>
  <si>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</si>
  <si>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</si>
  <si>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</si>
  <si>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</si>
  <si>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</si>
  <si>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</si>
  <si>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</si>
  <si>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</si>
  <si>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</si>
  <si>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</si>
  <si>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</si>
  <si>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</si>
  <si>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</si>
  <si>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</si>
  <si>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</si>
  <si>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</si>
  <si>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</si>
  <si>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</si>
  <si>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</si>
  <si>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</si>
  <si>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</si>
  <si>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</si>
  <si>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</si>
  <si>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</si>
  <si>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</si>
  <si>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</si>
  <si>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</si>
  <si>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</si>
  <si>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</si>
  <si>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</si>
  <si>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</si>
  <si>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</si>
  <si>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</si>
  <si>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</si>
  <si>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</si>
  <si>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</si>
  <si>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</si>
  <si>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</si>
  <si>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</si>
  <si>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</si>
  <si>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</si>
  <si>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</si>
  <si>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</si>
  <si>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</si>
  <si>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</si>
  <si>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</si>
  <si>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</si>
  <si>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</si>
  <si>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</si>
  <si>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</si>
  <si>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</si>
  <si>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</si>
  <si>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</si>
  <si>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</si>
  <si>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</si>
  <si>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</si>
  <si>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</si>
  <si>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</si>
  <si>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</si>
  <si>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</si>
  <si>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</si>
  <si>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</si>
  <si>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</si>
  <si>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</si>
  <si>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</si>
  <si>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</si>
  <si>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</si>
  <si>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</si>
  <si>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</si>
  <si>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</si>
  <si>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</si>
  <si>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</si>
  <si>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</si>
  <si>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</si>
  <si>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</si>
  <si>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</si>
  <si>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</si>
  <si>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</si>
  <si>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</si>
  <si>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</si>
  <si>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</si>
  <si>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</si>
  <si>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</si>
  <si>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</si>
  <si>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</si>
  <si>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</si>
  <si>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</si>
  <si>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</si>
  <si>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</si>
  <si>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</si>
  <si>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</si>
  <si>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</si>
  <si>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</si>
  <si>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</si>
  <si>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</si>
  <si>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</si>
  <si>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</si>
  <si>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</si>
  <si>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</si>
  <si>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</si>
  <si>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</si>
  <si>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</si>
  <si>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</si>
  <si>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</si>
  <si>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</si>
  <si>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</si>
  <si>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</si>
  <si>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</si>
  <si>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</si>
  <si>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</si>
  <si>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</si>
  <si>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</si>
  <si>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</si>
  <si>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</si>
  <si>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</si>
  <si>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</si>
  <si>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</si>
  <si>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</si>
  <si>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</si>
  <si>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</si>
  <si>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</si>
  <si>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</si>
  <si>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</si>
  <si>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</si>
  <si>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</si>
  <si>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</si>
  <si>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</si>
  <si>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</si>
  <si>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</si>
  <si>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</si>
  <si>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</si>
  <si>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</si>
  <si>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</si>
  <si>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</si>
  <si>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</si>
  <si>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</si>
  <si>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</si>
  <si>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</si>
  <si>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</si>
  <si>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</si>
  <si>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</si>
  <si>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</si>
  <si>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</si>
  <si>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</si>
  <si>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</si>
  <si>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</si>
  <si>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</si>
  <si>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</si>
  <si>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</si>
  <si>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</si>
  <si>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</si>
  <si>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</si>
  <si>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</si>
  <si>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</si>
  <si>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</si>
  <si>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</si>
  <si>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</si>
  <si>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</si>
  <si>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</si>
  <si>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</si>
  <si>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</si>
  <si>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</si>
  <si>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</si>
  <si>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</si>
  <si>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</si>
  <si>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</si>
  <si>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</si>
  <si>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</si>
  <si>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</si>
  <si>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</si>
  <si>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</si>
  <si>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</si>
  <si>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</si>
  <si>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</si>
  <si>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</si>
  <si>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</si>
  <si>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</si>
  <si>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</si>
  <si>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</si>
  <si>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</si>
  <si>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</si>
  <si>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</si>
  <si>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</si>
  <si>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</si>
  <si>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</si>
  <si>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</si>
  <si>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</si>
  <si>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</si>
  <si>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</si>
  <si>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</si>
  <si>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</si>
  <si>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</si>
  <si>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</si>
  <si>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</si>
  <si>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</si>
  <si>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</si>
  <si>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</si>
  <si>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</si>
  <si>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</si>
  <si>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</si>
  <si>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</si>
  <si>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</si>
  <si>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</si>
  <si>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</si>
  <si>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</si>
  <si>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</si>
  <si>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</si>
  <si>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</si>
  <si>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</si>
  <si>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</si>
  <si>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</si>
  <si>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</si>
  <si>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</si>
  <si>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</si>
  <si>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</si>
  <si>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</si>
  <si>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</si>
  <si>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</si>
  <si>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</si>
  <si>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</si>
  <si>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</si>
  <si>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</si>
  <si>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</si>
  <si>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</si>
  <si>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</si>
  <si>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</si>
  <si>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</si>
  <si>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</si>
  <si>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</si>
  <si>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</si>
  <si>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</si>
  <si>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</si>
  <si>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</si>
  <si>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</si>
  <si>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</si>
  <si>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</si>
  <si>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</si>
  <si>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</si>
  <si>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</si>
  <si>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</si>
  <si>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</si>
  <si>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</si>
  <si>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</si>
  <si>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</si>
  <si>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</si>
  <si>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</si>
  <si>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</si>
  <si>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</si>
  <si>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</si>
  <si>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</si>
  <si>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</si>
  <si>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</si>
  <si>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</si>
  <si>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</si>
  <si>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</si>
  <si>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</si>
  <si>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</si>
  <si>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</si>
  <si>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</si>
  <si>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</si>
  <si>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</si>
  <si>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</si>
  <si>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</si>
  <si>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</si>
  <si>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</si>
  <si>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</si>
  <si>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</si>
  <si>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</si>
  <si>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</si>
  <si>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</si>
  <si>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</si>
  <si>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</si>
  <si>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</si>
  <si>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</si>
  <si>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</si>
  <si>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</si>
  <si>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</si>
  <si>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</si>
  <si>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</si>
  <si>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</si>
  <si>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</si>
  <si>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</si>
  <si>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</si>
  <si>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</si>
  <si>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</si>
  <si>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</si>
  <si>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</si>
  <si>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</si>
  <si>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</si>
  <si>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</si>
  <si>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</si>
  <si>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</si>
  <si>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</si>
  <si>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</si>
  <si>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</si>
  <si>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</si>
  <si>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</si>
  <si>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</si>
  <si>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</si>
  <si>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</si>
  <si>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</si>
  <si>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</si>
  <si>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</si>
  <si>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</si>
  <si>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</si>
  <si>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</si>
  <si>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</si>
  <si>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</si>
  <si>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</si>
  <si>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</si>
  <si>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</si>
  <si>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</si>
  <si>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</si>
  <si>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</si>
  <si>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</si>
  <si>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</si>
  <si>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</si>
  <si>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</si>
  <si>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</si>
  <si>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</si>
  <si>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</si>
  <si>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</si>
  <si>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</si>
  <si>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</si>
  <si>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</si>
  <si>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</si>
  <si>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</si>
  <si>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</si>
  <si>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</si>
  <si>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</si>
  <si>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</si>
  <si>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</si>
  <si>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</si>
  <si>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</si>
  <si>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</si>
  <si>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</si>
  <si>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</si>
  <si>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</si>
  <si>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</si>
  <si>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</si>
  <si>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</si>
  <si>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</si>
  <si>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</si>
  <si>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</si>
  <si>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</si>
  <si>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</si>
  <si>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</si>
  <si>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</si>
  <si>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</si>
  <si>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</si>
  <si>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</si>
  <si>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</si>
  <si>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</si>
  <si>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</si>
  <si>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</si>
  <si>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</si>
  <si>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</si>
  <si>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</si>
  <si>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</si>
  <si>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</si>
  <si>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</si>
  <si>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</si>
  <si>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</si>
  <si>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</si>
  <si>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</si>
  <si>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</si>
  <si>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</si>
  <si>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</si>
  <si>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</si>
  <si>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</si>
  <si>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</si>
  <si>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</si>
  <si>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</si>
  <si>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</si>
  <si>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</si>
  <si>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</si>
  <si>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</si>
  <si>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</si>
  <si>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</si>
  <si>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</si>
  <si>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</si>
  <si>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</si>
  <si>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</si>
  <si>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</si>
  <si>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</si>
  <si>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</si>
  <si>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</si>
  <si>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</si>
  <si>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</si>
  <si>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</si>
  <si>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</si>
  <si>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</si>
  <si>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</si>
  <si>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</si>
  <si>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</si>
  <si>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</si>
  <si>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</si>
  <si>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</si>
  <si>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</si>
  <si>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</si>
  <si>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</si>
  <si>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</si>
  <si>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</si>
  <si>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</si>
  <si>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</si>
  <si>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</si>
  <si>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</si>
  <si>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</si>
  <si>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</si>
  <si>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</si>
  <si>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</si>
  <si>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</si>
  <si>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</si>
  <si>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</si>
  <si>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</si>
  <si>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</si>
  <si>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</si>
  <si>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</si>
  <si>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</si>
  <si>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</si>
  <si>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</si>
  <si>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</si>
  <si>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</si>
  <si>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</si>
  <si>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</si>
  <si>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</si>
  <si>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</si>
  <si>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</si>
  <si>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</si>
  <si>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</si>
  <si>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</si>
  <si>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</si>
  <si>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</si>
  <si>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</si>
  <si>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</si>
  <si>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</si>
  <si>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</si>
  <si>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</si>
  <si>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</si>
  <si>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</si>
  <si>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</si>
  <si>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</si>
  <si>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</si>
  <si>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</si>
  <si>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</si>
  <si>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</si>
  <si>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</si>
  <si>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</si>
  <si>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</si>
  <si>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</si>
  <si>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</si>
  <si>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</si>
  <si>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</si>
  <si>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</si>
  <si>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</si>
  <si>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</si>
  <si>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</si>
  <si>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</si>
  <si>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</si>
  <si>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</si>
  <si>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</si>
  <si>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</si>
  <si>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</si>
  <si>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</si>
  <si>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</si>
  <si>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</si>
  <si>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</si>
  <si>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</si>
  <si>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</si>
  <si>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</si>
  <si>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</si>
  <si>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</si>
  <si>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</si>
  <si>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</si>
  <si>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</si>
  <si>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</si>
  <si>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</si>
  <si>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</si>
  <si>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</si>
  <si>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</si>
  <si>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</si>
  <si>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</si>
  <si>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</si>
  <si>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</si>
  <si>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</si>
  <si>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</si>
  <si>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</si>
  <si>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</si>
  <si>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</si>
  <si>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</si>
  <si>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</si>
  <si>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</si>
  <si>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</si>
  <si>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</si>
  <si>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</si>
  <si>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</si>
  <si>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</si>
  <si>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</si>
  <si>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</si>
  <si>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</si>
  <si>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</si>
  <si>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</si>
  <si>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</si>
  <si>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</si>
  <si>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</si>
  <si>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</si>
  <si>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</si>
  <si>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</si>
  <si>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</si>
  <si>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</si>
  <si>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</si>
  <si>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</si>
  <si>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</si>
  <si>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</si>
  <si>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</si>
  <si>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</si>
  <si>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</si>
  <si>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</si>
  <si>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</si>
  <si>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</si>
  <si>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</si>
  <si>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</si>
  <si>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</si>
  <si>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</si>
  <si>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</si>
  <si>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</si>
  <si>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</si>
  <si>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</si>
  <si>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</si>
  <si>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</si>
  <si>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</si>
  <si>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</si>
  <si>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</si>
  <si>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</si>
  <si>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</si>
  <si>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</si>
  <si>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</si>
  <si>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</si>
  <si>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</si>
  <si>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</si>
  <si>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</si>
  <si>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</si>
  <si>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</si>
  <si>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</si>
  <si>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</si>
  <si>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</si>
  <si>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</si>
  <si>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</si>
  <si>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</si>
  <si>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</si>
  <si>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</si>
  <si>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</si>
  <si>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</si>
  <si>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</si>
  <si>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</si>
  <si>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</si>
  <si>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</si>
  <si>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</si>
  <si>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</si>
  <si>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</si>
  <si>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</si>
  <si>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</si>
  <si>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</si>
  <si>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</si>
  <si>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</si>
  <si>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</si>
  <si>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</si>
  <si>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</si>
  <si>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</si>
  <si>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</si>
  <si>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</si>
  <si>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</si>
  <si>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</si>
  <si>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</si>
  <si>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</si>
  <si>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</si>
  <si>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</si>
  <si>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</si>
  <si>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</si>
  <si>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</si>
  <si>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</si>
  <si>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</si>
  <si>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</si>
  <si>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</si>
  <si>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</si>
  <si>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</si>
  <si>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</si>
  <si>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</si>
  <si>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</si>
  <si>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</si>
  <si>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</si>
  <si>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</si>
  <si>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</si>
  <si>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</si>
  <si>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</si>
  <si>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</si>
  <si>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</si>
  <si>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</si>
  <si>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</si>
  <si>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</si>
  <si>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</si>
  <si>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</si>
  <si>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</si>
  <si>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</si>
  <si>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</si>
  <si>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</si>
  <si>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</si>
  <si>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</si>
  <si>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</si>
  <si>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</si>
  <si>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</si>
  <si>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</si>
  <si>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</si>
  <si>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</si>
  <si>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</si>
  <si>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</si>
  <si>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</si>
  <si>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</si>
  <si>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</si>
  <si>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</si>
  <si>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</si>
  <si>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</si>
  <si>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</si>
  <si>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</si>
  <si>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</si>
  <si>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</si>
  <si>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</si>
  <si>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</si>
  <si>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</si>
  <si>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</si>
  <si>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</si>
  <si>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</si>
  <si>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</si>
  <si>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</si>
  <si>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</si>
  <si>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</si>
  <si>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</si>
  <si>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</si>
  <si>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</si>
  <si>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</si>
  <si>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</si>
  <si>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</si>
  <si>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</si>
  <si>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</si>
  <si>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</si>
  <si>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</si>
  <si>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</si>
  <si>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</si>
  <si>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</si>
  <si>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</si>
  <si>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</si>
  <si>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</si>
  <si>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</si>
  <si>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</si>
  <si>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</si>
  <si>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</si>
  <si>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</si>
  <si>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</si>
  <si>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</si>
  <si>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</si>
  <si>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</si>
  <si>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</si>
  <si>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</si>
  <si>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</si>
  <si>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</si>
  <si>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</si>
  <si>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</si>
  <si>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</si>
  <si>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</si>
  <si>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</si>
  <si>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</si>
  <si>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</si>
  <si>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</si>
  <si>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</si>
  <si>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</si>
  <si>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</si>
  <si>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</si>
  <si>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</si>
  <si>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</si>
  <si>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</si>
  <si>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</si>
  <si>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</si>
  <si>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</si>
  <si>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</si>
  <si>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</si>
  <si>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</si>
  <si>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</si>
  <si>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</si>
  <si>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</si>
  <si>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</si>
  <si>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</si>
  <si>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</si>
  <si>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</si>
  <si>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</si>
  <si>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</si>
  <si>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</si>
  <si>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</si>
  <si>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</si>
  <si>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</si>
  <si>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</si>
  <si>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</si>
  <si>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</si>
  <si>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</si>
  <si>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</si>
  <si>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</si>
  <si>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</si>
  <si>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</si>
  <si>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</si>
  <si>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</si>
  <si>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</si>
  <si>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</si>
  <si>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</si>
  <si>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</si>
  <si>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</si>
  <si>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</si>
  <si>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</si>
  <si>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</si>
  <si>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</si>
  <si>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</si>
  <si>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</si>
  <si>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</si>
  <si>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</si>
  <si>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</si>
  <si>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</si>
  <si>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</si>
  <si>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</si>
  <si>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</si>
  <si>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</si>
  <si>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</si>
  <si>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</si>
  <si>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</si>
  <si>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</si>
  <si>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</si>
  <si>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</si>
  <si>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</si>
  <si>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</si>
  <si>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</si>
  <si>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</si>
  <si>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</si>
  <si>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</si>
  <si>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</si>
  <si>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</si>
  <si>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</si>
  <si>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</si>
  <si>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</si>
  <si>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</si>
  <si>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</si>
  <si>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</si>
  <si>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</si>
  <si>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</si>
  <si>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</si>
  <si>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</si>
  <si>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</si>
  <si>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</si>
  <si>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</si>
  <si>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</si>
  <si>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</si>
  <si>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</si>
  <si>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</si>
  <si>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</si>
  <si>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</si>
  <si>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</si>
  <si>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</si>
  <si>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</si>
  <si>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</si>
  <si>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</si>
  <si>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</si>
  <si>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</si>
  <si>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</si>
  <si>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</si>
  <si>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</si>
  <si>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</si>
  <si>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</si>
  <si>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</si>
  <si>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</si>
  <si>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</si>
  <si>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</si>
  <si>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</si>
  <si>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</si>
  <si>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</si>
  <si>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</si>
  <si>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</si>
  <si>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</si>
  <si>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</si>
  <si>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</si>
  <si>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</si>
  <si>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</si>
  <si>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</si>
  <si>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</si>
  <si>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</si>
  <si>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</si>
  <si>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</si>
  <si>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</si>
  <si>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</si>
  <si>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</si>
  <si>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</si>
  <si>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</si>
  <si>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</si>
  <si>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</si>
  <si>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</si>
  <si>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</si>
  <si>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</si>
  <si>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</si>
  <si>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</si>
  <si>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</si>
  <si>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</si>
  <si>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</si>
  <si>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</si>
  <si>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</si>
  <si>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</si>
  <si>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</si>
  <si>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</si>
  <si>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</si>
  <si>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</si>
  <si>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</si>
  <si>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</si>
  <si>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</si>
  <si>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</si>
  <si>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</si>
  <si>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</si>
  <si>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</si>
  <si>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</si>
  <si>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</si>
  <si>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</si>
  <si>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</si>
  <si>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</si>
  <si>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</si>
  <si>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</si>
  <si>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</si>
  <si>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</si>
  <si>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</si>
  <si>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</si>
  <si>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</si>
  <si>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</si>
  <si>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</si>
  <si>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</si>
  <si>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</si>
  <si>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</si>
  <si>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</si>
  <si>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</si>
  <si>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</si>
  <si>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</si>
  <si>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</si>
  <si>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</si>
  <si>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</si>
  <si>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</si>
  <si>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</si>
  <si>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</si>
  <si>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</si>
  <si>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</si>
  <si>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</si>
  <si>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</si>
  <si>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</si>
  <si>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</si>
  <si>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</si>
  <si>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</si>
  <si>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</si>
  <si>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</si>
  <si>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</si>
  <si>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</si>
  <si>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</si>
  <si>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</si>
  <si>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</si>
  <si>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</si>
  <si>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</si>
  <si>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</si>
  <si>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</si>
  <si>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</si>
  <si>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</si>
  <si>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</si>
  <si>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</si>
  <si>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</si>
  <si>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</si>
  <si>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</si>
  <si>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</si>
  <si>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</si>
  <si>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</si>
  <si>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</si>
  <si>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</si>
  <si>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</si>
  <si>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</si>
  <si>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</si>
  <si>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</si>
  <si>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</si>
  <si>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</si>
  <si>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</si>
  <si>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</si>
  <si>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</si>
  <si>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</si>
  <si>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</si>
  <si>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</si>
  <si>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</si>
  <si>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</si>
  <si>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</si>
  <si>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</si>
  <si>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</si>
  <si>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</si>
  <si>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</si>
  <si>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</si>
  <si>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</si>
  <si>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</si>
  <si>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</si>
  <si>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</si>
  <si>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</si>
  <si>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</si>
  <si>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</si>
  <si>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</si>
  <si>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</si>
  <si>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</si>
  <si>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</si>
  <si>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</si>
  <si>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</si>
  <si>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</si>
  <si>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</si>
  <si>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</si>
  <si>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</si>
  <si>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</si>
  <si>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</si>
  <si>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</si>
  <si>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</si>
  <si>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</si>
  <si>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</si>
  <si>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</si>
  <si>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</si>
  <si>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</si>
  <si>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</si>
  <si>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</si>
  <si>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</si>
  <si>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</si>
  <si>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</si>
  <si>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</si>
  <si>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</si>
  <si>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</si>
  <si>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</si>
  <si>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</si>
  <si>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</si>
  <si>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</si>
  <si>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</si>
  <si>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</si>
  <si>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</si>
  <si>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</si>
  <si>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</si>
  <si>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</si>
  <si>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</si>
  <si>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</si>
  <si>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</si>
  <si>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</si>
  <si>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</si>
  <si>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</si>
  <si>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</si>
  <si>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</si>
  <si>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</si>
  <si>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</si>
  <si>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</si>
  <si>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</si>
  <si>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</si>
  <si>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</si>
  <si>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</si>
  <si>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</si>
  <si>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</si>
  <si>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</si>
  <si>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</si>
  <si>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</si>
  <si>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</si>
  <si>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</si>
  <si>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</si>
  <si>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</si>
  <si>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</si>
  <si>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</si>
  <si>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</si>
  <si>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</si>
  <si>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</si>
  <si>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</si>
  <si>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</si>
  <si>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</si>
  <si>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</si>
  <si>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</si>
  <si>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</si>
  <si>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</si>
  <si>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</si>
  <si>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</si>
  <si>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</si>
  <si>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</si>
  <si>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</si>
  <si>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</si>
  <si>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</si>
  <si>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</si>
  <si>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</si>
  <si>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</si>
  <si>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</si>
  <si>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</si>
  <si>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</si>
  <si>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</si>
  <si>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</si>
  <si>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</si>
  <si>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</si>
  <si>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</si>
  <si>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</si>
  <si>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</si>
  <si>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</si>
  <si>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</si>
  <si>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</si>
  <si>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</si>
  <si>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</si>
  <si>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</si>
  <si>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</si>
  <si>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</si>
  <si>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</si>
  <si>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</si>
  <si>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</si>
  <si>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</si>
  <si>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</si>
  <si>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</si>
  <si>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</si>
  <si>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</si>
  <si>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</si>
  <si>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</si>
  <si>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</si>
  <si>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</si>
  <si>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</si>
  <si>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</si>
  <si>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</si>
  <si>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</si>
  <si>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</si>
  <si>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</si>
  <si>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</si>
  <si>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</si>
  <si>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</si>
  <si>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</si>
  <si>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</si>
  <si>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</si>
  <si>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</si>
  <si>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</si>
  <si>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</si>
  <si>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</si>
  <si>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</si>
  <si>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</si>
  <si>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</si>
  <si>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</si>
  <si>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</si>
  <si>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</si>
  <si>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</si>
  <si>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</si>
  <si>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</si>
  <si>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</si>
  <si>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</si>
  <si>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</si>
  <si>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</si>
  <si>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</si>
  <si>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</si>
  <si>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</si>
  <si>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</si>
  <si>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</si>
  <si>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</si>
  <si>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</si>
  <si>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</si>
  <si>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</si>
  <si>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</si>
  <si>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</si>
  <si>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</si>
  <si>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</si>
  <si>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</si>
  <si>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</si>
  <si>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</si>
  <si>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</si>
  <si>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</si>
  <si>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</si>
  <si>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</si>
  <si>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</si>
  <si>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</si>
  <si>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</si>
  <si>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</si>
  <si>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</si>
  <si>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</si>
  <si>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</si>
  <si>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</si>
  <si>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</si>
  <si>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</si>
  <si>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</si>
  <si>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</si>
  <si>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</si>
  <si>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</si>
  <si>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</si>
  <si>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</si>
  <si>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</si>
  <si>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</si>
  <si>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</si>
  <si>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</si>
  <si>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</si>
  <si>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</si>
  <si>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</si>
  <si>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</si>
  <si>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</si>
  <si>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</si>
  <si>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</si>
  <si>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</si>
  <si>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</si>
  <si>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</si>
  <si>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</si>
  <si>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</si>
  <si>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</si>
  <si>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</si>
  <si>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</si>
  <si>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</si>
  <si>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</si>
  <si>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</si>
  <si>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</si>
  <si>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</si>
  <si>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</si>
  <si>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</si>
  <si>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</si>
  <si>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</si>
  <si>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</si>
  <si>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</si>
  <si>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</si>
  <si>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</si>
  <si>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</si>
  <si>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</si>
  <si>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</si>
  <si>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</si>
  <si>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</si>
  <si>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</si>
  <si>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</si>
  <si>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</si>
  <si>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</si>
  <si>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</si>
  <si>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</si>
  <si>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</si>
  <si>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</si>
  <si>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</si>
  <si>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</si>
  <si>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</si>
  <si>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</si>
  <si>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</si>
  <si>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</si>
  <si>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</si>
  <si>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</si>
  <si>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</si>
  <si>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</si>
  <si>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</si>
  <si>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</si>
  <si>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</si>
  <si>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</si>
  <si>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</si>
  <si>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</si>
  <si>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</si>
  <si>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</si>
  <si>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</si>
  <si>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</si>
  <si>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</si>
  <si>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</si>
  <si>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</si>
  <si>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</si>
  <si>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</si>
  <si>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</si>
  <si>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</si>
  <si>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</si>
  <si>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</si>
  <si>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</si>
  <si>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</si>
  <si>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</si>
  <si>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</si>
  <si>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</si>
  <si>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</si>
  <si>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</si>
  <si>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</si>
  <si>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</si>
  <si>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</si>
  <si>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</si>
  <si>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</si>
  <si>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</si>
  <si>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</si>
  <si>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</si>
  <si>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</si>
  <si>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</si>
  <si>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</si>
  <si>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</si>
  <si>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</si>
  <si>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</si>
  <si>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</si>
  <si>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</si>
  <si>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</si>
  <si>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</si>
  <si>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</si>
  <si>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</si>
  <si>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</si>
  <si>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</si>
  <si>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</si>
  <si>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</si>
  <si>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</si>
  <si>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</si>
  <si>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</si>
  <si>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</si>
  <si>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</si>
  <si>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</si>
  <si>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</si>
  <si>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</si>
  <si>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</si>
  <si>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</si>
  <si>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</si>
  <si>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</si>
  <si>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</si>
  <si>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</si>
  <si>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</si>
  <si>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</si>
  <si>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</si>
  <si>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</si>
  <si>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</si>
  <si>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</si>
  <si>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</si>
  <si>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</si>
  <si>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</si>
  <si>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</si>
  <si>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</si>
  <si>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</si>
  <si>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</si>
  <si>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</si>
  <si>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</si>
  <si>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</si>
  <si>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</si>
  <si>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</si>
  <si>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</si>
  <si>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</si>
  <si>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</si>
  <si>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</si>
  <si>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</si>
  <si>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</si>
  <si>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</si>
  <si>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</si>
  <si>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</si>
  <si>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</si>
  <si>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</si>
  <si>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</si>
  <si>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</si>
  <si>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</si>
  <si>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</si>
  <si>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</si>
  <si>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</si>
  <si>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</si>
  <si>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</si>
  <si>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</si>
  <si>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</si>
  <si>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</si>
  <si>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</si>
  <si>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</si>
  <si>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</si>
  <si>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</si>
  <si>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</si>
  <si>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</si>
  <si>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</si>
  <si>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</si>
  <si>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</si>
  <si>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</si>
  <si>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</si>
  <si>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</si>
  <si>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</si>
  <si>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</si>
  <si>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</si>
  <si>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</si>
  <si>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</si>
  <si>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</si>
  <si>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</si>
  <si>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</si>
  <si>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</si>
  <si>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</si>
  <si>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</si>
  <si>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</si>
  <si>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</si>
  <si>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</si>
  <si>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</si>
  <si>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</si>
  <si>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</si>
  <si>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</si>
  <si>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</si>
  <si>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</si>
  <si>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</si>
  <si>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</si>
  <si>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</si>
  <si>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</si>
  <si>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</si>
  <si>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</si>
  <si>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</si>
  <si>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</si>
  <si>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</si>
  <si>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</si>
  <si>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</si>
  <si>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</si>
  <si>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</si>
  <si>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</si>
  <si>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</si>
  <si>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</si>
  <si>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</si>
  <si>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</si>
  <si>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</si>
  <si>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</si>
  <si>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</si>
  <si>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</si>
  <si>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</si>
  <si>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</si>
  <si>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</si>
  <si>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</si>
  <si>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</si>
  <si>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</si>
  <si>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</si>
  <si>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</si>
  <si>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</si>
  <si>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</si>
  <si>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</si>
  <si>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</si>
  <si>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</si>
  <si>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</si>
  <si>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</si>
  <si>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</si>
  <si>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</si>
  <si>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</si>
  <si>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</si>
  <si>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</si>
  <si>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</si>
  <si>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</si>
  <si>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</si>
  <si>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</si>
  <si>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</si>
  <si>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</si>
  <si>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</si>
  <si>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</si>
  <si>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</si>
  <si>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</si>
  <si>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</si>
  <si>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</si>
  <si>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</si>
  <si>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</si>
  <si>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</si>
  <si>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</si>
  <si>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</si>
  <si>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</si>
  <si>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</si>
  <si>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</si>
  <si>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</si>
  <si>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</si>
  <si>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</si>
  <si>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</si>
  <si>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</si>
  <si>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</si>
  <si>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</si>
  <si>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</si>
  <si>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</si>
  <si>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</si>
  <si>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</si>
  <si>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</si>
  <si>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</si>
  <si>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</si>
  <si>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</si>
  <si>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</si>
  <si>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</si>
  <si>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</si>
  <si>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</si>
  <si>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</si>
  <si>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</si>
  <si>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</si>
  <si>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</si>
  <si>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</si>
  <si>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</si>
  <si>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</si>
  <si>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</si>
  <si>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</si>
  <si>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</si>
  <si>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</si>
  <si>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</si>
  <si>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</si>
  <si>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</si>
  <si>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</si>
  <si>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</si>
  <si>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</si>
  <si>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</si>
  <si>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</si>
  <si>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</si>
  <si>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</si>
  <si>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</si>
  <si>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</si>
  <si>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</si>
  <si>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</si>
  <si>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</si>
  <si>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</si>
  <si>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</si>
  <si>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</si>
  <si>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</si>
  <si>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</si>
  <si>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</si>
  <si>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</si>
  <si>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</si>
  <si>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</si>
  <si>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</si>
  <si>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</si>
  <si>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</si>
  <si>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</si>
  <si>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</si>
  <si>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</si>
  <si>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</si>
  <si>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</si>
  <si>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</si>
  <si>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</si>
  <si>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</si>
  <si>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</si>
  <si>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</si>
  <si>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</si>
  <si>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</si>
  <si>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</si>
  <si>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</si>
  <si>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</si>
  <si>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</si>
  <si>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</si>
  <si>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</si>
  <si>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</si>
  <si>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</si>
  <si>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</si>
  <si>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</si>
  <si>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</si>
  <si>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</si>
  <si>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</si>
  <si>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</si>
  <si>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</si>
  <si>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</si>
  <si>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</si>
  <si>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</si>
  <si>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</si>
  <si>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</si>
  <si>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</si>
  <si>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</si>
  <si>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</si>
  <si>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</si>
  <si>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</si>
  <si>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</si>
  <si>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</si>
  <si>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</si>
  <si>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</si>
  <si>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</si>
  <si>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</si>
  <si>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</si>
  <si>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</si>
  <si>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</si>
  <si>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</si>
  <si>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</si>
  <si>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</si>
  <si>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</si>
  <si>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</si>
  <si>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</si>
  <si>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</si>
  <si>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</si>
  <si>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</si>
  <si>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</si>
  <si>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</si>
  <si>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</si>
  <si>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</si>
  <si>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</si>
  <si>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</si>
  <si>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</si>
  <si>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</si>
  <si>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</si>
  <si>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</si>
  <si>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</si>
  <si>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</si>
  <si>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</si>
  <si>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</si>
  <si>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</si>
  <si>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</si>
  <si>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</si>
  <si>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</si>
  <si>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</si>
  <si>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</si>
  <si>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</si>
  <si>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</si>
  <si>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</si>
  <si>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</si>
  <si>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</si>
  <si>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</si>
  <si>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</si>
  <si>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</si>
  <si>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</si>
  <si>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</si>
  <si>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</si>
  <si>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</si>
  <si>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</si>
  <si>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</si>
  <si>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</si>
  <si>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</si>
  <si>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</si>
  <si>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</si>
  <si>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</si>
  <si>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</si>
  <si>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</si>
  <si>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</si>
  <si>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</si>
  <si>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</si>
  <si>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</si>
  <si>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</si>
  <si>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</si>
  <si>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</si>
  <si>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</si>
  <si>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</si>
  <si>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</si>
  <si>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</si>
  <si>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</si>
  <si>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</si>
  <si>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</si>
  <si>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</si>
  <si>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</si>
  <si>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</si>
  <si>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</si>
  <si>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</si>
  <si>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</si>
  <si>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</si>
  <si>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</si>
  <si>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</si>
  <si>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</si>
  <si>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</si>
  <si>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</si>
  <si>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</si>
  <si>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</si>
  <si>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</si>
  <si>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</si>
  <si>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</si>
  <si>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</si>
  <si>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</si>
  <si>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</si>
  <si>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</si>
  <si>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</si>
  <si>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</si>
  <si>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</si>
  <si>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</si>
  <si>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</si>
  <si>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</si>
  <si>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</si>
  <si>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</si>
  <si>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</si>
  <si>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</si>
  <si>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</si>
  <si>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</si>
  <si>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</si>
  <si>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</si>
  <si>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</si>
  <si>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</si>
  <si>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</si>
  <si>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</si>
  <si>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</si>
  <si>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</si>
  <si>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</si>
  <si>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</si>
  <si>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</si>
  <si>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</si>
  <si>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</si>
  <si>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</si>
  <si>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</si>
  <si>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</si>
  <si>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</si>
  <si>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</si>
  <si>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</si>
  <si>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</si>
  <si>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</si>
  <si>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</si>
  <si>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</si>
  <si>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</si>
  <si>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</si>
  <si>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</si>
  <si>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</si>
  <si>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</si>
  <si>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</si>
  <si>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</si>
  <si>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</si>
  <si>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</si>
  <si>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</si>
  <si>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</si>
  <si>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</si>
  <si>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</si>
  <si>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</si>
  <si>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</si>
  <si>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</si>
  <si>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</si>
  <si>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</si>
  <si>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</si>
  <si>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</si>
  <si>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</si>
  <si>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</si>
  <si>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</si>
  <si>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</si>
  <si>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</si>
  <si>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</si>
  <si>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</si>
  <si>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</si>
  <si>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</si>
  <si>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</si>
  <si>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</si>
  <si>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</si>
  <si>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</si>
  <si>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</si>
  <si>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</si>
  <si>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</si>
  <si>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</si>
  <si>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</si>
  <si>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</si>
  <si>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</si>
  <si>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</si>
  <si>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</si>
  <si>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</si>
  <si>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</si>
  <si>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</si>
  <si>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</si>
  <si>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</si>
  <si>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</si>
  <si>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</si>
  <si>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</si>
  <si>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</si>
  <si>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</si>
  <si>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</si>
  <si>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</si>
  <si>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</si>
  <si>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</si>
  <si>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</si>
  <si>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</si>
  <si>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</si>
  <si>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</si>
  <si>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</si>
  <si>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</si>
  <si>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</si>
  <si>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</si>
  <si>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</si>
  <si>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</si>
  <si>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</si>
  <si>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</si>
  <si>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</si>
  <si>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</si>
  <si>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</si>
  <si>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</si>
  <si>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</si>
  <si>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</si>
  <si>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</si>
  <si>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</si>
  <si>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</si>
  <si>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</si>
  <si>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</si>
  <si>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</si>
  <si>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</si>
  <si>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</si>
  <si>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</si>
  <si>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</si>
  <si>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</si>
  <si>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</si>
  <si>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</si>
  <si>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</si>
  <si>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</si>
  <si>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</si>
  <si>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</si>
  <si>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</si>
  <si>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</si>
  <si>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</si>
  <si>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</si>
  <si>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</si>
  <si>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</si>
  <si>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</si>
  <si>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</si>
  <si>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</si>
  <si>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</si>
  <si>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</si>
  <si>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</si>
  <si>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</si>
  <si>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</si>
  <si>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</si>
  <si>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</si>
  <si>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</si>
  <si>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</si>
  <si>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</si>
  <si>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</si>
  <si>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</si>
  <si>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</si>
  <si>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</si>
  <si>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</si>
  <si>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</si>
  <si>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</si>
  <si>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</si>
  <si>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</si>
  <si>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</si>
  <si>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</si>
  <si>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</si>
  <si>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</si>
  <si>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</si>
  <si>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</si>
  <si>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</si>
  <si>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</si>
  <si>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</si>
  <si>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</si>
  <si>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</si>
  <si>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</si>
  <si>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</si>
  <si>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</si>
  <si>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</si>
  <si>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</si>
  <si>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</si>
  <si>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</si>
  <si>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</si>
  <si>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</si>
  <si>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</si>
  <si>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</si>
  <si>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</si>
  <si>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</si>
  <si>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</si>
  <si>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</si>
  <si>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</si>
  <si>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</si>
  <si>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</si>
  <si>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</si>
  <si>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</si>
  <si>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</si>
  <si>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</si>
  <si>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</si>
  <si>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</si>
  <si>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</si>
  <si>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</si>
  <si>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</si>
  <si>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</si>
  <si>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</si>
  <si>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</si>
  <si>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</si>
  <si>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</si>
  <si>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</si>
  <si>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</si>
  <si>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</si>
  <si>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</si>
  <si>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</si>
  <si>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</si>
  <si>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</si>
  <si>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</si>
  <si>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</si>
  <si>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</si>
  <si>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</si>
  <si>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</si>
  <si>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</si>
  <si>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</si>
  <si>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</si>
  <si>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</si>
  <si>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</si>
  <si>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</si>
  <si>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</si>
  <si>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</si>
  <si>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</si>
  <si>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</si>
  <si>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</si>
  <si>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</si>
  <si>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</si>
  <si>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</si>
  <si>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</si>
  <si>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</si>
  <si>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</si>
  <si>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</si>
  <si>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</si>
  <si>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</si>
  <si>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</si>
  <si>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</si>
  <si>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</si>
  <si>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</si>
  <si>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</si>
  <si>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</si>
  <si>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</si>
  <si>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</si>
  <si>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</si>
  <si>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</si>
  <si>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</si>
  <si>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</si>
  <si>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</si>
  <si>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</si>
  <si>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</si>
  <si>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</si>
  <si>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</si>
  <si>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</si>
  <si>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</si>
  <si>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</si>
  <si>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</si>
  <si>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</si>
  <si>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</si>
  <si>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</si>
  <si>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</si>
  <si>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</si>
  <si>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</si>
  <si>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</si>
  <si>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</si>
  <si>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</si>
  <si>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</si>
  <si>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</si>
  <si>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</si>
  <si>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</si>
  <si>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</si>
  <si>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</si>
  <si>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</si>
  <si>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</si>
  <si>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</si>
  <si>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</si>
  <si>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</si>
  <si>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</si>
  <si>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</si>
  <si>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</si>
  <si>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</si>
  <si>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</si>
  <si>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</si>
  <si>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</si>
  <si>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</si>
  <si>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</si>
  <si>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</si>
  <si>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</si>
  <si>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</si>
  <si>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</si>
  <si>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</si>
  <si>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</si>
  <si>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</si>
  <si>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</si>
  <si>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</si>
  <si>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</si>
  <si>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</si>
  <si>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</si>
  <si>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</si>
  <si>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</si>
  <si>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</si>
  <si>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</si>
  <si>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</si>
  <si>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</si>
  <si>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</si>
  <si>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</si>
  <si>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</si>
  <si>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</si>
  <si>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</si>
  <si>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</si>
  <si>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</si>
  <si>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</si>
  <si>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</si>
  <si>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</si>
  <si>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</si>
  <si>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</si>
  <si>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</si>
  <si>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</si>
  <si>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</si>
  <si>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</si>
  <si>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</si>
  <si>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</si>
  <si>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</si>
  <si>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</si>
  <si>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</si>
  <si>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</si>
  <si>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</si>
  <si>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</si>
  <si>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</si>
  <si>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</si>
  <si>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</si>
  <si>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</si>
  <si>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</si>
  <si>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</si>
  <si>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</si>
  <si>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</si>
  <si>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</si>
  <si>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</si>
  <si>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</si>
  <si>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</si>
  <si>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</si>
  <si>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</si>
  <si>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</si>
  <si>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</si>
  <si>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</si>
  <si>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</si>
  <si>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</si>
  <si>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</si>
  <si>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</si>
  <si>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</si>
  <si>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</si>
  <si>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</si>
  <si>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</si>
  <si>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</si>
  <si>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</si>
  <si>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</si>
  <si>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</si>
  <si>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</si>
  <si>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</si>
  <si>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</si>
  <si>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</si>
  <si>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</si>
  <si>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</si>
  <si>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</si>
  <si>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</si>
  <si>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</si>
  <si>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</si>
  <si>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</si>
  <si>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</si>
  <si>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</si>
  <si>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</si>
  <si>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</si>
  <si>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</si>
  <si>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</si>
  <si>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</si>
  <si>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</si>
  <si>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</si>
  <si>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</si>
  <si>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</si>
  <si>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</si>
  <si>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</si>
  <si>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</si>
  <si>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</si>
  <si>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</si>
  <si>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</si>
  <si>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</si>
  <si>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</si>
  <si>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</si>
  <si>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</si>
  <si>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</si>
  <si>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</si>
  <si>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</si>
  <si>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</si>
  <si>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</si>
  <si>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</si>
  <si>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</si>
  <si>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</si>
  <si>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</si>
  <si>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</si>
  <si>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</si>
  <si>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</si>
  <si>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</si>
  <si>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</si>
  <si>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</si>
  <si>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</si>
  <si>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</si>
  <si>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</si>
  <si>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</si>
  <si>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</si>
  <si>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</si>
  <si>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</si>
  <si>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</si>
  <si>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</si>
  <si>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</si>
  <si>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</si>
  <si>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</si>
  <si>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</si>
  <si>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</si>
  <si>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</si>
  <si>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</si>
  <si>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</si>
  <si>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</si>
  <si>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</si>
  <si>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</si>
  <si>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</si>
  <si>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</si>
  <si>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</si>
  <si>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</si>
  <si>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</si>
  <si>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</si>
  <si>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</si>
  <si>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</si>
  <si>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</si>
  <si>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</si>
  <si>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</si>
  <si>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</si>
  <si>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</si>
  <si>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</si>
  <si>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</si>
  <si>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</si>
  <si>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</si>
  <si>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</si>
  <si>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</si>
  <si>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</si>
  <si>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</si>
  <si>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</si>
  <si>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</si>
  <si>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</si>
  <si>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</si>
  <si>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</si>
  <si>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</si>
  <si>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</si>
  <si>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</si>
  <si>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</si>
  <si>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</si>
  <si>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</si>
  <si>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</si>
  <si>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</si>
  <si>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</si>
  <si>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</si>
  <si>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</si>
  <si>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</si>
  <si>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</si>
  <si>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</si>
  <si>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</si>
  <si>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</si>
  <si>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</si>
  <si>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</si>
  <si>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</si>
  <si>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</si>
  <si>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</si>
  <si>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</si>
  <si>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</si>
  <si>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</si>
  <si>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</si>
  <si>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</si>
  <si>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</si>
  <si>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</si>
  <si>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</si>
  <si>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</si>
  <si>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</si>
  <si>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</si>
  <si>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</si>
  <si>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</si>
  <si>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</si>
  <si>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</si>
  <si>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</si>
  <si>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</si>
  <si>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</si>
  <si>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</si>
  <si>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</si>
  <si>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</si>
  <si>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</si>
  <si>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</si>
  <si>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</si>
  <si>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</si>
  <si>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</si>
  <si>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</si>
  <si>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</si>
  <si>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</si>
  <si>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</si>
  <si>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</si>
  <si>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</si>
  <si>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</si>
  <si>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</si>
  <si>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</si>
  <si>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</si>
  <si>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</si>
  <si>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</si>
  <si>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</si>
  <si>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</si>
  <si>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</si>
  <si>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</si>
  <si>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</si>
  <si>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</si>
  <si>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</si>
  <si>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</si>
  <si>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</si>
  <si>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</si>
  <si>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</si>
  <si>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</si>
  <si>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</si>
  <si>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</si>
  <si>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</si>
  <si>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</si>
  <si>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</si>
  <si>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</si>
  <si>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</si>
  <si>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</si>
  <si>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</si>
  <si>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</si>
  <si>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</si>
  <si>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</si>
  <si>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</si>
  <si>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</si>
  <si>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</si>
  <si>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</si>
  <si>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</si>
  <si>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</si>
  <si>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</si>
  <si>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</si>
  <si>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</si>
  <si>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</si>
  <si>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</si>
  <si>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</si>
  <si>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</si>
  <si>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</si>
  <si>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</si>
  <si>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</si>
  <si>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</si>
  <si>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</si>
  <si>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</si>
  <si>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</si>
  <si>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</si>
  <si>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</si>
  <si>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</si>
  <si>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</si>
  <si>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</si>
  <si>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</si>
  <si>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</si>
  <si>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</si>
  <si>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</si>
  <si>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</si>
  <si>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</si>
  <si>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</si>
  <si>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</si>
  <si>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</si>
  <si>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</si>
  <si>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</si>
  <si>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</si>
  <si>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</si>
  <si>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</si>
  <si>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</si>
  <si>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</si>
  <si>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</si>
  <si>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</si>
  <si>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</si>
  <si>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</si>
  <si>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</si>
  <si>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</si>
  <si>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</si>
  <si>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</si>
  <si>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</si>
  <si>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</si>
  <si>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</si>
  <si>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</si>
  <si>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</si>
  <si>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</si>
  <si>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</si>
  <si>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</si>
  <si>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</si>
  <si>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</si>
  <si>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</si>
  <si>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</si>
  <si>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</si>
  <si>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</si>
  <si>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</si>
  <si>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</si>
  <si>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</si>
  <si>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</si>
  <si>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</si>
  <si>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</si>
  <si>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</si>
  <si>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</si>
  <si>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</si>
  <si>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</si>
  <si>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</si>
  <si>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</si>
  <si>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</si>
  <si>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</si>
  <si>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</si>
  <si>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</si>
  <si>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</si>
  <si>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</si>
  <si>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</si>
  <si>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</si>
  <si>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</si>
  <si>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</si>
  <si>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</si>
  <si>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</si>
  <si>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</si>
  <si>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</si>
  <si>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</si>
  <si>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</si>
  <si>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</si>
  <si>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</si>
  <si>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</si>
  <si>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</si>
  <si>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</si>
  <si>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</si>
  <si>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</si>
  <si>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</si>
  <si>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</si>
  <si>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</si>
  <si>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</si>
  <si>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</si>
  <si>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</si>
  <si>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</si>
  <si>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</si>
  <si>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</si>
  <si>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</si>
  <si>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</si>
  <si>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</si>
  <si>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</si>
  <si>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</si>
  <si>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</si>
  <si>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</si>
  <si>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</si>
  <si>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</si>
  <si>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</si>
  <si>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</si>
  <si>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</si>
  <si>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</si>
  <si>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</si>
  <si>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</si>
  <si>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</si>
  <si>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</si>
  <si>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</si>
  <si>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</si>
  <si>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</si>
  <si>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</si>
  <si>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</si>
  <si>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</si>
  <si>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</si>
  <si>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</si>
  <si>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</si>
  <si>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</si>
  <si>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</si>
  <si>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</si>
  <si>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</si>
  <si>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</si>
  <si>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</si>
  <si>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</si>
  <si>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</si>
  <si>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</si>
  <si>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</si>
  <si>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</si>
  <si>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</si>
  <si>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</si>
  <si>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</si>
  <si>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</si>
  <si>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</si>
  <si>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</si>
  <si>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</si>
  <si>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</si>
  <si>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</si>
  <si>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</si>
  <si>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</si>
  <si>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</si>
  <si>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</si>
  <si>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</si>
  <si>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</si>
  <si>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</si>
  <si>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</si>
  <si>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</si>
  <si>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</si>
  <si>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</si>
  <si>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</si>
  <si>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</si>
  <si>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</si>
  <si>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</si>
  <si>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</si>
  <si>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</si>
  <si>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</si>
  <si>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</si>
  <si>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</si>
  <si>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</si>
  <si>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</si>
  <si>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</si>
  <si>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</si>
  <si>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</si>
  <si>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</si>
  <si>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</si>
  <si>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</si>
  <si>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</si>
  <si>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</si>
  <si>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</si>
  <si>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</si>
  <si>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</si>
  <si>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</si>
  <si>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</si>
  <si>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</si>
  <si>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</si>
  <si>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</si>
  <si>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</si>
  <si>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</si>
  <si>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</si>
  <si>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</si>
  <si>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</si>
  <si>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</si>
  <si>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</si>
  <si>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</si>
  <si>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</si>
  <si>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</si>
  <si>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</si>
  <si>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</si>
  <si>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</si>
  <si>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</si>
  <si>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</si>
  <si>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</si>
  <si>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</si>
  <si>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</si>
  <si>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</si>
  <si>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</si>
  <si>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</si>
  <si>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</si>
  <si>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</si>
  <si>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</si>
  <si>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</si>
  <si>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</si>
  <si>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</si>
  <si>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</si>
  <si>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</si>
  <si>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</si>
  <si>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</si>
  <si>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</si>
  <si>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</si>
  <si>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</si>
  <si>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</si>
  <si>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</si>
  <si>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</si>
  <si>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</si>
  <si>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</si>
  <si>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</si>
  <si>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</si>
  <si>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</si>
  <si>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</si>
  <si>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</si>
  <si>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</si>
  <si>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</si>
  <si>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</si>
  <si>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</si>
  <si>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</si>
  <si>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</si>
  <si>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</si>
  <si>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</si>
  <si>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</si>
  <si>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</si>
  <si>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</si>
  <si>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</si>
  <si>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</si>
  <si>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</si>
  <si>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</si>
  <si>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</si>
  <si>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</si>
  <si>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</si>
  <si>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</si>
  <si>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</si>
  <si>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</si>
  <si>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</si>
  <si>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</si>
  <si>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</si>
  <si>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</si>
  <si>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</si>
  <si>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</si>
  <si>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</si>
  <si>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</si>
  <si>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</si>
  <si>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</si>
  <si>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</si>
  <si>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</si>
  <si>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</si>
  <si>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</si>
  <si>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</si>
  <si>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</si>
  <si>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</si>
  <si>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</si>
  <si>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</si>
  <si>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</si>
  <si>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</si>
  <si>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</si>
  <si>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</si>
  <si>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</si>
  <si>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</si>
  <si>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</si>
  <si>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</si>
  <si>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</si>
  <si>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</si>
  <si>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</si>
  <si>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</si>
  <si>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</si>
  <si>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</si>
  <si>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</si>
  <si>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</si>
  <si>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</si>
  <si>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</si>
  <si>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</si>
  <si>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</si>
  <si>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</si>
  <si>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</si>
  <si>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</si>
  <si>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</si>
  <si>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</si>
  <si>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</si>
  <si>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</si>
  <si>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</si>
  <si>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</si>
  <si>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</si>
  <si>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</si>
  <si>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</si>
  <si>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</si>
  <si>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</si>
  <si>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</si>
  <si>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</si>
  <si>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</si>
  <si>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</si>
  <si>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</si>
  <si>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</si>
  <si>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</si>
  <si>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</si>
  <si>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</si>
  <si>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</si>
  <si>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</si>
  <si>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</si>
  <si>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</si>
  <si>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</si>
  <si>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</si>
  <si>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</si>
  <si>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</si>
  <si>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</si>
  <si>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</si>
  <si>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</si>
  <si>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</si>
  <si>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</si>
  <si>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</si>
  <si>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</si>
  <si>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</si>
  <si>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</si>
  <si>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</si>
  <si>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</si>
  <si>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</si>
  <si>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</si>
  <si>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</si>
  <si>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</si>
  <si>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</si>
  <si>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</si>
  <si>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</si>
  <si>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</si>
  <si>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</si>
  <si>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</si>
  <si>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</si>
  <si>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</si>
  <si>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</si>
  <si>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</si>
  <si>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</si>
  <si>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</si>
  <si>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</si>
  <si>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</si>
  <si>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</si>
  <si>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</si>
  <si>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</si>
  <si>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</si>
  <si>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</si>
  <si>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</si>
  <si>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</si>
  <si>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</si>
  <si>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</si>
  <si>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</si>
  <si>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</si>
  <si>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</si>
  <si>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</si>
  <si>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</si>
  <si>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</si>
  <si>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</si>
  <si>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</si>
  <si>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</si>
  <si>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</si>
  <si>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</si>
  <si>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</si>
  <si>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</si>
  <si>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</si>
  <si>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</si>
  <si>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</si>
  <si>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</si>
  <si>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</si>
  <si>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</si>
  <si>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</si>
  <si>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</si>
  <si>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</si>
  <si>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</si>
  <si>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</si>
  <si>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</si>
  <si>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</si>
  <si>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</si>
  <si>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</si>
  <si>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</si>
  <si>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</si>
  <si>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</si>
  <si>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</si>
  <si>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</si>
  <si>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</si>
  <si>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</si>
  <si>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</si>
  <si>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</si>
  <si>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</si>
  <si>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</si>
  <si>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</si>
  <si>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</si>
  <si>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</si>
  <si>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</si>
  <si>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</si>
  <si>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</si>
  <si>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</si>
  <si>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</si>
  <si>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</si>
  <si>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</si>
  <si>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</si>
  <si>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</si>
  <si>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</si>
  <si>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</si>
  <si>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</si>
  <si>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</si>
  <si>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</si>
  <si>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</si>
  <si>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</si>
  <si>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</si>
  <si>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</si>
  <si>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</si>
  <si>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</si>
  <si>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</si>
  <si>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</si>
  <si>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</si>
  <si>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</si>
  <si>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</si>
  <si>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</si>
  <si>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</si>
  <si>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</si>
  <si>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</si>
  <si>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</si>
  <si>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</si>
  <si>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</si>
  <si>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</si>
  <si>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</si>
  <si>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</si>
  <si>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</si>
  <si>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</si>
  <si>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</si>
  <si>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</si>
  <si>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</si>
  <si>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</si>
  <si>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</si>
  <si>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</si>
  <si>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</si>
  <si>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</si>
  <si>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</si>
  <si>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</si>
  <si>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</si>
  <si>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</si>
  <si>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</si>
  <si>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</si>
  <si>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</si>
  <si>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</si>
  <si>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</si>
  <si>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</si>
  <si>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</si>
  <si>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</si>
  <si>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</si>
  <si>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</si>
  <si>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</si>
  <si>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</si>
  <si>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</si>
  <si>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</si>
  <si>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</si>
  <si>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</si>
  <si>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</si>
  <si>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</si>
  <si>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</si>
  <si>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</si>
  <si>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</si>
  <si>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</si>
  <si>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</si>
  <si>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</si>
  <si>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</si>
  <si>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</si>
  <si>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</si>
  <si>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</si>
  <si>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</si>
  <si>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</si>
  <si>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</si>
  <si>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</si>
  <si>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</si>
  <si>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</si>
  <si>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</si>
  <si>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</si>
  <si>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</si>
  <si>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</si>
  <si>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</si>
  <si>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</si>
  <si>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</si>
  <si>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</si>
  <si>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</si>
  <si>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</si>
  <si>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</si>
  <si>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</si>
  <si>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</si>
  <si>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</si>
  <si>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</si>
  <si>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</si>
  <si>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</si>
  <si>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</si>
  <si>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</si>
  <si>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</si>
  <si>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</si>
  <si>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</si>
  <si>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</si>
  <si>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</si>
  <si>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</si>
  <si>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</si>
  <si>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</si>
  <si>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</si>
  <si>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</si>
  <si>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</si>
  <si>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</si>
  <si>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</si>
  <si>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</si>
  <si>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</si>
  <si>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</si>
  <si>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</si>
  <si>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</si>
  <si>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</si>
  <si>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</si>
  <si>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</si>
  <si>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</si>
  <si>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</si>
  <si>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</si>
  <si>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</si>
  <si>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</si>
  <si>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</si>
  <si>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</si>
  <si>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</si>
  <si>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</si>
  <si>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</si>
  <si>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</si>
  <si>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</si>
  <si>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</si>
  <si>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</si>
  <si>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</si>
  <si>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</si>
  <si>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</si>
  <si>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</si>
  <si>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</si>
  <si>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</si>
  <si>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</si>
  <si>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</si>
  <si>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</si>
  <si>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</si>
  <si>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</si>
  <si>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</si>
  <si>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</si>
  <si>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</si>
  <si>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</si>
  <si>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</si>
  <si>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</si>
  <si>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</si>
  <si>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</si>
  <si>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</si>
  <si>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</si>
  <si>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</si>
  <si>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</si>
  <si>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</si>
  <si>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</si>
  <si>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</si>
  <si>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</si>
  <si>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</si>
  <si>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</si>
  <si>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</si>
  <si>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</si>
  <si>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</si>
  <si>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</si>
  <si>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</si>
  <si>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</si>
  <si>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</si>
  <si>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</si>
  <si>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</si>
  <si>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</si>
  <si>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</si>
  <si>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</si>
  <si>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</si>
  <si>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</si>
  <si>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</si>
  <si>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</si>
  <si>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</si>
  <si>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</si>
  <si>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</si>
  <si>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</si>
  <si>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</si>
  <si>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</si>
  <si>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</si>
  <si>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</si>
  <si>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</si>
  <si>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</si>
  <si>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</si>
  <si>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</si>
  <si>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</si>
  <si>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</si>
  <si>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</si>
  <si>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</si>
  <si>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</si>
  <si>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</si>
  <si>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</si>
  <si>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</si>
  <si>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</si>
  <si>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</si>
  <si>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</si>
  <si>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</si>
  <si>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</si>
  <si>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</si>
  <si>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</si>
  <si>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</si>
  <si>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</si>
  <si>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</si>
  <si>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</si>
  <si>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</si>
  <si>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</si>
  <si>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</si>
  <si>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</si>
  <si>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</si>
  <si>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</si>
  <si>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</si>
  <si>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</si>
  <si>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</si>
  <si>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</si>
  <si>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</si>
  <si>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</si>
  <si>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</si>
  <si>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</si>
  <si>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</si>
  <si>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</si>
  <si>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</si>
  <si>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</si>
  <si>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</si>
  <si>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</si>
  <si>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</si>
  <si>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</si>
  <si>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</si>
  <si>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</si>
  <si>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</si>
  <si>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</si>
  <si>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</si>
  <si>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</si>
  <si>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</si>
  <si>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</si>
  <si>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</si>
  <si>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</si>
  <si>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</si>
  <si>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</si>
  <si>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</si>
  <si>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</si>
  <si>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</si>
  <si>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</si>
  <si>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</si>
  <si>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</si>
  <si>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</si>
  <si>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</si>
  <si>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</si>
  <si>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</si>
  <si>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</si>
  <si>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</si>
  <si>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</si>
  <si>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</si>
  <si>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</si>
  <si>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</si>
  <si>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</si>
  <si>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</si>
  <si>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</si>
  <si>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</si>
  <si>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</si>
  <si>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</si>
  <si>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</si>
  <si>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</si>
  <si>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</si>
  <si>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</si>
  <si>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</si>
  <si>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</si>
  <si>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</si>
  <si>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</si>
  <si>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</si>
  <si>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</si>
  <si>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</si>
  <si>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</si>
  <si>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</si>
  <si>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</si>
  <si>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</si>
  <si>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</si>
  <si>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</si>
  <si>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</si>
  <si>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</si>
  <si>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</si>
  <si>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</si>
  <si>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</si>
  <si>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</si>
  <si>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</si>
  <si>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</si>
  <si>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</si>
  <si>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</si>
  <si>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</si>
  <si>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</si>
  <si>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</si>
  <si>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</si>
  <si>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</si>
  <si>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</si>
  <si>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</si>
  <si>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</si>
  <si>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</si>
  <si>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</si>
  <si>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</si>
  <si>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</si>
  <si>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</si>
  <si>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</si>
  <si>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</si>
  <si>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</si>
  <si>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</si>
  <si>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</si>
  <si>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</si>
  <si>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</si>
  <si>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</si>
  <si>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</si>
  <si>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</si>
  <si>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</si>
  <si>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</si>
  <si>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</si>
  <si>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</si>
  <si>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</si>
  <si>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</si>
  <si>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</si>
  <si>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</si>
  <si>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</si>
  <si>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</si>
  <si>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</si>
  <si>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</si>
  <si>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</si>
  <si>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</si>
  <si>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</si>
  <si>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</si>
  <si>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</si>
  <si>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</si>
  <si>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</si>
  <si>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</si>
  <si>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</si>
  <si>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</si>
  <si>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</si>
  <si>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</si>
  <si>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</si>
  <si>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</si>
  <si>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</si>
  <si>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</si>
  <si>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</si>
  <si>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</si>
  <si>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</si>
  <si>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</si>
  <si>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</si>
  <si>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</si>
  <si>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</si>
  <si>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</si>
  <si>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</si>
  <si>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</si>
  <si>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</si>
  <si>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</si>
  <si>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</si>
  <si>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</si>
  <si>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</si>
  <si>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</si>
  <si>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</si>
  <si>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</si>
  <si>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</si>
  <si>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</si>
  <si>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</si>
  <si>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</si>
  <si>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</si>
  <si>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</si>
  <si>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</si>
  <si>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</si>
  <si>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</si>
  <si>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</si>
  <si>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</si>
  <si>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</si>
  <si>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</si>
  <si>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</si>
  <si>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</si>
  <si>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</si>
  <si>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</si>
  <si>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</si>
  <si>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</si>
  <si>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</si>
  <si>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</si>
  <si>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</si>
  <si>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</si>
  <si>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</si>
  <si>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</si>
  <si>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</si>
  <si>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</si>
  <si>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</si>
  <si>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</si>
  <si>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</si>
  <si>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</si>
  <si>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</si>
  <si>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</si>
  <si>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</si>
  <si>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</si>
  <si>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</si>
  <si>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</si>
  <si>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</si>
  <si>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</si>
  <si>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</si>
  <si>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</si>
  <si>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</si>
  <si>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</si>
  <si>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</si>
  <si>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</si>
  <si>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</si>
  <si>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</si>
  <si>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</si>
  <si>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</si>
  <si>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</si>
  <si>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</si>
  <si>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</si>
  <si>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</si>
  <si>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</si>
  <si>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</si>
  <si>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</si>
  <si>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</si>
  <si>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</si>
  <si>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</si>
  <si>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</si>
  <si>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</si>
  <si>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</si>
  <si>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</si>
  <si>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</si>
  <si>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</si>
  <si>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</si>
  <si>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</si>
  <si>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</si>
  <si>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</si>
  <si>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</si>
  <si>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</si>
  <si>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</si>
  <si>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</si>
  <si>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</si>
  <si>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</si>
  <si>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</si>
  <si>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</si>
  <si>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</si>
  <si>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</si>
  <si>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</si>
  <si>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</si>
  <si>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</si>
  <si>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</si>
  <si>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</si>
  <si>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</si>
  <si>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</si>
  <si>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</si>
  <si>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</si>
  <si>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</si>
  <si>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</si>
  <si>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</si>
  <si>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</si>
  <si>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</si>
  <si>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</si>
  <si>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</si>
  <si>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</si>
  <si>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</si>
  <si>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</si>
  <si>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</si>
  <si>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</si>
  <si>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</si>
  <si>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</si>
  <si>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</si>
  <si>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</si>
  <si>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</si>
  <si>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</si>
  <si>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</si>
  <si>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</si>
  <si>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</si>
  <si>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</si>
  <si>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</si>
  <si>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</si>
  <si>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</si>
  <si>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</si>
  <si>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</si>
  <si>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</si>
  <si>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</si>
  <si>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</si>
  <si>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</si>
  <si>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</si>
  <si>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</si>
  <si>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</si>
  <si>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</si>
  <si>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</si>
  <si>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</si>
  <si>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</si>
  <si>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</si>
  <si>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</si>
  <si>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</si>
  <si>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</si>
  <si>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</si>
  <si>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</si>
  <si>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</si>
  <si>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</si>
  <si>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</si>
  <si>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</si>
  <si>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</si>
  <si>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</si>
  <si>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</si>
  <si>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</si>
  <si>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</si>
  <si>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</si>
  <si>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</si>
  <si>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</si>
  <si>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</si>
  <si>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</si>
  <si>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</si>
  <si>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</si>
  <si>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</si>
  <si>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</si>
  <si>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</si>
  <si>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</si>
  <si>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</si>
  <si>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</si>
  <si>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</si>
  <si>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</si>
  <si>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</si>
  <si>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</si>
  <si>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</si>
  <si>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</si>
  <si>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</si>
  <si>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</si>
  <si>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</si>
  <si>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</si>
  <si>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</si>
  <si>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</si>
  <si>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</si>
  <si>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</si>
  <si>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</si>
  <si>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</si>
  <si>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</si>
  <si>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</si>
  <si>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</si>
  <si>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</si>
  <si>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</si>
  <si>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</si>
  <si>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</si>
  <si>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</si>
  <si>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</si>
  <si>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</si>
  <si>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</si>
  <si>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</si>
  <si>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</si>
  <si>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</si>
  <si>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</si>
  <si>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</si>
  <si>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</si>
  <si>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</si>
  <si>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</si>
  <si>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</si>
  <si>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</si>
  <si>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</si>
  <si>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</si>
  <si>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</si>
  <si>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</si>
  <si>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</si>
  <si>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</si>
  <si>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</si>
  <si>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</si>
  <si>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</si>
  <si>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</si>
  <si>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</si>
  <si>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</si>
  <si>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</si>
  <si>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</si>
  <si>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</si>
  <si>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</si>
  <si>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</si>
  <si>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</si>
  <si>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</si>
  <si>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</si>
  <si>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</si>
  <si>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</si>
  <si>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</si>
  <si>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</si>
  <si>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</si>
  <si>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</si>
  <si>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</si>
  <si>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</si>
  <si>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</si>
  <si>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</si>
  <si>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</si>
  <si>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</si>
  <si>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</si>
  <si>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</si>
  <si>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</si>
  <si>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</si>
  <si>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</si>
  <si>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</si>
  <si>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</si>
  <si>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</si>
  <si>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</si>
  <si>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</si>
  <si>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</si>
  <si>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</si>
  <si>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</si>
  <si>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</si>
  <si>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</si>
  <si>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</si>
  <si>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</si>
  <si>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</si>
  <si>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</si>
  <si>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</si>
  <si>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</si>
  <si>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</si>
  <si>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</si>
  <si>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</si>
  <si>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</si>
  <si>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</si>
  <si>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</si>
  <si>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</si>
  <si>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</si>
  <si>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</si>
  <si>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</si>
  <si>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</si>
  <si>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</si>
  <si>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</si>
  <si>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</si>
  <si>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</si>
  <si>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</si>
  <si>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</si>
  <si>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</si>
  <si>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</si>
  <si>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</si>
  <si>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</si>
  <si>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</si>
  <si>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</si>
  <si>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</si>
  <si>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</si>
  <si>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</si>
  <si>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</si>
  <si>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</si>
  <si>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</si>
  <si>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</si>
  <si>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</si>
  <si>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</si>
  <si>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</si>
  <si>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</si>
  <si>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</si>
  <si>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</si>
  <si>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</si>
  <si>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</si>
  <si>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</si>
  <si>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</si>
  <si>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</si>
  <si>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</si>
  <si>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</si>
  <si>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</si>
  <si>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</si>
  <si>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</si>
  <si>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</si>
  <si>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</si>
  <si>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</si>
  <si>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</si>
  <si>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</si>
  <si>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</si>
  <si>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</si>
  <si>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</si>
  <si>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</si>
  <si>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</si>
  <si>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</si>
  <si>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</si>
  <si>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</si>
  <si>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</si>
  <si>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</si>
  <si>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</si>
  <si>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</si>
  <si>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</si>
  <si>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</si>
  <si>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</si>
  <si>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</si>
  <si>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</si>
  <si>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</si>
  <si>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</si>
  <si>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</si>
  <si>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</si>
  <si>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</si>
  <si>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</si>
  <si>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</si>
  <si>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</si>
  <si>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</si>
  <si>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</si>
  <si>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</si>
  <si>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</si>
  <si>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</si>
  <si>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</si>
  <si>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</si>
  <si>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</si>
  <si>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</si>
  <si>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</si>
  <si>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</si>
  <si>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</si>
  <si>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</si>
  <si>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</si>
  <si>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</si>
  <si>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</si>
  <si>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</si>
  <si>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</si>
  <si>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</si>
  <si>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</si>
  <si>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</si>
  <si>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</si>
  <si>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</si>
  <si>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</si>
  <si>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</si>
  <si>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</si>
  <si>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</si>
  <si>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</si>
  <si>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</si>
  <si>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</si>
  <si>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</si>
  <si>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</si>
  <si>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</si>
  <si>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</si>
  <si>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</si>
  <si>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</si>
  <si>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</si>
  <si>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</si>
  <si>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</si>
  <si>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</si>
  <si>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</si>
  <si>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</si>
  <si>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</si>
  <si>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</si>
  <si>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</si>
  <si>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</si>
  <si>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</si>
  <si>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</si>
  <si>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</si>
  <si>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</si>
  <si>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</si>
  <si>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</si>
  <si>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</si>
  <si>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</si>
  <si>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</si>
  <si>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</si>
  <si>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</si>
  <si>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</si>
  <si>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</si>
  <si>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</si>
  <si>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</si>
  <si>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</si>
  <si>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</si>
  <si>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</si>
  <si>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</si>
  <si>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</si>
  <si>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</si>
  <si>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</si>
  <si>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</si>
  <si>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</si>
  <si>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</si>
  <si>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</si>
  <si>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</si>
  <si>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</si>
  <si>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</si>
  <si>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</si>
  <si>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</si>
  <si>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</si>
  <si>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</si>
  <si>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</si>
  <si>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</si>
  <si>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</si>
  <si>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</si>
  <si>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</si>
  <si>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</si>
  <si>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</si>
  <si>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</si>
  <si>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</si>
  <si>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</si>
  <si>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</si>
  <si>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</si>
  <si>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</si>
  <si>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</si>
  <si>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</si>
  <si>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</si>
  <si>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</si>
  <si>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</si>
  <si>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</si>
  <si>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</si>
  <si>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</si>
  <si>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</si>
  <si>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</si>
  <si>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</si>
  <si>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</si>
  <si>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</si>
  <si>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</si>
  <si>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</si>
  <si>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</si>
  <si>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</si>
  <si>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</si>
  <si>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</si>
  <si>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</si>
  <si>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</si>
  <si>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</si>
  <si>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</si>
  <si>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</si>
  <si>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</si>
  <si>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</si>
  <si>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</si>
  <si>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</si>
  <si>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</si>
  <si>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</si>
  <si>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</si>
  <si>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</si>
  <si>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</si>
  <si>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</si>
  <si>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</si>
  <si>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</si>
  <si>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</si>
  <si>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</si>
  <si>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</si>
  <si>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</si>
  <si>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</si>
  <si>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</si>
  <si>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</si>
  <si>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</si>
  <si>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</si>
  <si>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</si>
  <si>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</si>
  <si>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</si>
  <si>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</si>
  <si>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</si>
  <si>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</si>
  <si>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</si>
  <si>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</si>
  <si>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</si>
  <si>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</si>
  <si>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</si>
  <si>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</si>
  <si>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</si>
  <si>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</si>
  <si>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</si>
  <si>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</si>
  <si>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</si>
  <si>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</si>
  <si>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</si>
  <si>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</si>
  <si>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</si>
  <si>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</si>
  <si>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</si>
  <si>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</si>
  <si>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</si>
  <si>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</si>
  <si>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</si>
  <si>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</si>
  <si>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</si>
  <si>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</si>
  <si>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</si>
  <si>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</si>
  <si>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</si>
  <si>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</si>
  <si>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</si>
  <si>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</si>
  <si>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</si>
  <si>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</si>
  <si>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</si>
  <si>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</si>
  <si>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</si>
  <si>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</si>
  <si>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</si>
  <si>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</si>
  <si>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</si>
  <si>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</si>
  <si>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</si>
  <si>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</si>
  <si>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</si>
  <si>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</si>
  <si>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</si>
  <si>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</si>
  <si>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</si>
  <si>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</si>
  <si>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</si>
  <si>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</si>
  <si>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</si>
  <si>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</si>
  <si>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</si>
  <si>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</si>
  <si>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</si>
  <si>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</si>
  <si>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</si>
  <si>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</si>
  <si>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</si>
  <si>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</si>
  <si>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</si>
  <si>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</si>
  <si>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</si>
  <si>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</si>
  <si>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</si>
  <si>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</si>
  <si>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</si>
  <si>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</si>
  <si>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</si>
  <si>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</si>
  <si>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</si>
  <si>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</si>
  <si>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</si>
  <si>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</si>
  <si>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</si>
  <si>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</si>
  <si>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</si>
  <si>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</si>
  <si>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</si>
  <si>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</si>
  <si>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</si>
  <si>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</si>
  <si>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</si>
  <si>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</si>
  <si>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</si>
  <si>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</si>
  <si>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</si>
  <si>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</si>
  <si>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</si>
  <si>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</si>
  <si>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</si>
  <si>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</si>
  <si>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</si>
  <si>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</si>
  <si>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</si>
  <si>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</si>
  <si>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</si>
  <si>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</si>
  <si>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</si>
  <si>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</si>
  <si>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</si>
  <si>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</si>
  <si>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</si>
  <si>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</si>
  <si>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</si>
  <si>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</si>
  <si>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</si>
  <si>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</si>
  <si>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</si>
  <si>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</si>
  <si>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</si>
  <si>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</si>
  <si>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</si>
  <si>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</si>
  <si>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</si>
  <si>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</si>
  <si>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</si>
  <si>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</si>
  <si>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</si>
  <si>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</si>
  <si>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</si>
  <si>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</si>
  <si>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</si>
  <si>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</si>
  <si>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</si>
  <si>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</si>
  <si>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</si>
  <si>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</si>
  <si>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</si>
  <si>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</si>
  <si>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</si>
  <si>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</si>
  <si>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</si>
  <si>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</si>
  <si>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</si>
  <si>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</si>
  <si>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</si>
  <si>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</si>
  <si>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</si>
  <si>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</si>
  <si>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</si>
  <si>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</si>
  <si>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</si>
  <si>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</si>
  <si>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</si>
  <si>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</si>
  <si>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</si>
  <si>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</si>
  <si>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</si>
  <si>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</si>
  <si>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</si>
  <si>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</si>
  <si>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</si>
  <si>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</si>
  <si>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</si>
  <si>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</si>
  <si>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</si>
  <si>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</si>
  <si>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</si>
  <si>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</si>
  <si>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</si>
  <si>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</si>
  <si>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</si>
  <si>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</si>
  <si>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</si>
  <si>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</si>
  <si>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</si>
  <si>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</si>
  <si>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</si>
  <si>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</si>
  <si>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</si>
  <si>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</si>
  <si>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</si>
  <si>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</si>
  <si>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</si>
  <si>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</si>
  <si>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</si>
  <si>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</si>
  <si>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</si>
  <si>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</si>
  <si>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</si>
  <si>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</si>
  <si>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</si>
  <si>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</si>
  <si>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</si>
  <si>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</si>
  <si>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</si>
  <si>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</si>
  <si>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</si>
  <si>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</si>
  <si>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</si>
  <si>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</si>
  <si>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</si>
  <si>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</si>
  <si>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</si>
  <si>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</si>
  <si>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</si>
  <si>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</si>
  <si>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</si>
  <si>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</si>
  <si>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</si>
  <si>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</si>
  <si>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</si>
  <si>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</si>
  <si>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</si>
  <si>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</si>
  <si>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</si>
  <si>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</si>
  <si>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</si>
  <si>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</si>
  <si>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</si>
  <si>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</si>
  <si>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</si>
  <si>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</si>
  <si>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</si>
  <si>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</si>
  <si>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</si>
  <si>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</si>
  <si>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</si>
  <si>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</si>
  <si>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</si>
  <si>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</si>
  <si>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</si>
  <si>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</si>
  <si>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</si>
  <si>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</si>
  <si>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</si>
  <si>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</si>
  <si>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</si>
  <si>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</si>
  <si>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</si>
  <si>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</si>
  <si>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</si>
  <si>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</si>
  <si>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</si>
  <si>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</si>
  <si>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</si>
  <si>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</si>
  <si>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</si>
  <si>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</si>
  <si>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</si>
  <si>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</si>
  <si>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</si>
  <si>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</si>
  <si>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</si>
  <si>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</si>
  <si>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</si>
  <si>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</si>
  <si>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</si>
  <si>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</si>
  <si>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</si>
  <si>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</si>
  <si>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</si>
  <si>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</si>
  <si>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</si>
  <si>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</si>
  <si>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</si>
  <si>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</si>
  <si>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</si>
  <si>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</si>
  <si>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</si>
  <si>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</si>
  <si>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</si>
  <si>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</si>
  <si>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</si>
  <si>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</si>
  <si>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</si>
  <si>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</si>
  <si>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</si>
  <si>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</si>
  <si>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</si>
  <si>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</si>
  <si>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</si>
  <si>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</si>
  <si>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</si>
  <si>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</si>
  <si>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</si>
  <si>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</si>
  <si>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</si>
  <si>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</si>
  <si>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</si>
  <si>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</si>
  <si>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</si>
  <si>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</si>
  <si>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</si>
  <si>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</si>
  <si>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</si>
  <si>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</si>
  <si>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</si>
  <si>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</si>
  <si>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</si>
  <si>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</si>
  <si>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</si>
  <si>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</si>
  <si>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</si>
  <si>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</si>
  <si>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</si>
  <si>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</si>
  <si>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</si>
  <si>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</si>
  <si>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</si>
  <si>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</si>
  <si>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</si>
  <si>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</si>
  <si>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</si>
  <si>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</si>
  <si>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</si>
  <si>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</si>
  <si>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</si>
  <si>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</si>
  <si>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</si>
  <si>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</si>
  <si>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</si>
  <si>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</si>
  <si>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</si>
  <si>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</si>
  <si>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</si>
  <si>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</si>
  <si>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</si>
  <si>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</si>
  <si>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</si>
  <si>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</si>
  <si>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</si>
  <si>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</si>
  <si>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</si>
  <si>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</si>
  <si>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</si>
  <si>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</si>
  <si>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</si>
  <si>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</si>
  <si>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</si>
  <si>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</si>
  <si>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</si>
  <si>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</si>
  <si>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</si>
  <si>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</si>
  <si>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</si>
  <si>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</si>
  <si>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</si>
  <si>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</si>
  <si>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</si>
  <si>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</si>
  <si>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</si>
  <si>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</si>
  <si>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</si>
  <si>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</si>
  <si>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</si>
  <si>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</si>
  <si>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</si>
  <si>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</si>
  <si>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</si>
  <si>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</si>
  <si>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</si>
  <si>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</si>
  <si>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</si>
  <si>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</si>
  <si>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</si>
  <si>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</si>
  <si>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</si>
  <si>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</si>
  <si>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</si>
  <si>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</si>
  <si>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</si>
  <si>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</si>
  <si>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</si>
  <si>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</si>
  <si>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</si>
  <si>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</si>
  <si>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</si>
  <si>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</si>
  <si>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</si>
  <si>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</si>
  <si>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</si>
  <si>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</si>
  <si>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</si>
  <si>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</si>
  <si>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</si>
  <si>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</si>
  <si>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</si>
  <si>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</si>
  <si>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</si>
  <si>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</si>
  <si>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</si>
  <si>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</si>
  <si>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</si>
  <si>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</si>
  <si>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</si>
  <si>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</si>
  <si>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</si>
  <si>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</si>
  <si>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</si>
  <si>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</si>
  <si>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</si>
  <si>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</si>
  <si>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</si>
  <si>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</si>
  <si>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</si>
  <si>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</si>
  <si>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</si>
  <si>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</si>
  <si>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</si>
  <si>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</si>
  <si>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</si>
  <si>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</si>
  <si>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</si>
  <si>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</si>
  <si>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</si>
  <si>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</si>
  <si>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</si>
  <si>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</si>
  <si>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</si>
  <si>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</si>
  <si>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</si>
  <si>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</si>
  <si>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</si>
  <si>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</si>
  <si>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</si>
  <si>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</si>
  <si>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</si>
  <si>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</si>
  <si>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</si>
  <si>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</si>
  <si>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</si>
  <si>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</si>
  <si>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</si>
  <si>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</si>
  <si>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</si>
  <si>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</si>
  <si>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</si>
  <si>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</si>
  <si>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</si>
  <si>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</si>
  <si>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</si>
  <si>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</si>
  <si>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</si>
  <si>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</si>
  <si>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</si>
  <si>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</si>
  <si>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</si>
  <si>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</si>
  <si>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</si>
  <si>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</si>
  <si>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</si>
  <si>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</si>
  <si>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</si>
  <si>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</si>
  <si>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</si>
  <si>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</si>
  <si>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</si>
  <si>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</si>
  <si>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</si>
  <si>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</si>
  <si>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</si>
  <si>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</si>
  <si>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</si>
  <si>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</si>
  <si>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</si>
  <si>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</si>
  <si>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</si>
  <si>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</si>
  <si>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</si>
  <si>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</si>
  <si>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</si>
  <si>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</si>
  <si>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</si>
  <si>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</si>
  <si>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</si>
  <si>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</si>
  <si>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</si>
  <si>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</si>
  <si>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</si>
  <si>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</si>
  <si>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</si>
  <si>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</si>
  <si>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</si>
  <si>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</si>
  <si>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</si>
  <si>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</si>
  <si>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</si>
  <si>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</si>
  <si>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</si>
  <si>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</si>
  <si>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</si>
  <si>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</si>
  <si>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</si>
  <si>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</si>
  <si>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</si>
  <si>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</si>
  <si>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</si>
  <si>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</si>
  <si>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</si>
  <si>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</si>
  <si>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</si>
  <si>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</si>
  <si>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</si>
  <si>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</si>
  <si>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</si>
  <si>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</si>
  <si>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</si>
  <si>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</si>
  <si>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</si>
  <si>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</si>
  <si>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</si>
  <si>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</si>
  <si>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</si>
  <si>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</si>
  <si>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</si>
  <si>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</si>
  <si>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</si>
  <si>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</si>
  <si>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</si>
  <si>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</si>
  <si>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</si>
  <si>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</si>
  <si>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</si>
  <si>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</si>
  <si>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</si>
  <si>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</si>
  <si>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</si>
  <si>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</si>
  <si>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</si>
  <si>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</si>
  <si>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</si>
  <si>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</si>
  <si>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</si>
  <si>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</si>
  <si>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</si>
  <si>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</si>
  <si>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</si>
  <si>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</si>
  <si>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</si>
  <si>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</si>
  <si>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</si>
  <si>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</si>
  <si>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</si>
  <si>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</si>
  <si>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</si>
  <si>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</si>
  <si>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</si>
  <si>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</si>
  <si>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</si>
  <si>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</si>
  <si>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</si>
  <si>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</si>
  <si>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</si>
  <si>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</si>
  <si>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</si>
  <si>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</si>
  <si>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</si>
  <si>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</si>
  <si>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</si>
  <si>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</si>
  <si>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</si>
  <si>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</si>
  <si>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</si>
  <si>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</si>
  <si>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</si>
  <si>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</si>
  <si>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</si>
  <si>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</si>
  <si>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</si>
  <si>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</si>
  <si>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</si>
  <si>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</si>
  <si>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</si>
  <si>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</si>
  <si>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</si>
  <si>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</si>
  <si>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</si>
  <si>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</si>
  <si>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</si>
  <si>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</si>
  <si>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</si>
  <si>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</si>
  <si>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</si>
  <si>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</si>
  <si>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</si>
  <si>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</si>
  <si>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</si>
  <si>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</si>
  <si>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</si>
  <si>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</si>
  <si>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</si>
  <si>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</si>
  <si>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</si>
  <si>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</si>
  <si>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</si>
  <si>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</si>
  <si>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</si>
  <si>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</si>
  <si>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</si>
  <si>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</si>
  <si>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</si>
  <si>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</si>
  <si>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</si>
  <si>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</si>
  <si>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</si>
  <si>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</si>
  <si>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</si>
  <si>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</si>
  <si>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</si>
  <si>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</si>
  <si>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</si>
  <si>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</si>
  <si>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</si>
  <si>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</si>
  <si>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</si>
  <si>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</si>
  <si>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</si>
  <si>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</si>
  <si>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</si>
  <si>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</si>
  <si>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</si>
  <si>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</si>
  <si>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</si>
  <si>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</si>
  <si>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</si>
  <si>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</si>
  <si>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</si>
  <si>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</si>
  <si>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</si>
  <si>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</si>
  <si>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</si>
  <si>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</si>
  <si>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</si>
  <si>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</si>
  <si>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</si>
  <si>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</si>
  <si>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</si>
  <si>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</si>
  <si>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</si>
  <si>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</si>
  <si>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</si>
  <si>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</si>
  <si>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</si>
  <si>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</si>
  <si>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</si>
  <si>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</si>
  <si>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</si>
  <si>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</si>
  <si>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</si>
  <si>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</si>
  <si>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</si>
  <si>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</si>
  <si>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</si>
  <si>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</si>
  <si>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</si>
  <si>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</si>
  <si>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</si>
  <si>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</si>
  <si>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</si>
  <si>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</si>
  <si>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</si>
  <si>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</si>
  <si>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</si>
  <si>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</si>
  <si>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</si>
  <si>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</si>
  <si>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</si>
  <si>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</si>
  <si>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</si>
  <si>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</si>
  <si>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</si>
  <si>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</si>
  <si>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</si>
  <si>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</si>
  <si>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</si>
  <si>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</si>
  <si>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</si>
  <si>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</si>
  <si>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</si>
  <si>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</si>
  <si>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</si>
  <si>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</si>
  <si>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</si>
  <si>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</si>
  <si>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</si>
  <si>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</si>
  <si>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</si>
  <si>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</si>
  <si>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</si>
  <si>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</si>
  <si>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</si>
  <si>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</si>
  <si>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</si>
  <si>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</si>
  <si>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</si>
  <si>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</si>
  <si>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</si>
  <si>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</si>
  <si>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</si>
  <si>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</si>
  <si>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</si>
  <si>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</si>
  <si>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</si>
  <si>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</si>
  <si>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</si>
  <si>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</si>
  <si>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</si>
  <si>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</si>
  <si>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</si>
  <si>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</si>
  <si>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</si>
  <si>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</si>
  <si>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</si>
  <si>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</si>
  <si>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</si>
  <si>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</si>
  <si>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</si>
  <si>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</si>
  <si>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</si>
  <si>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</si>
  <si>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</si>
  <si>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</si>
  <si>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</si>
  <si>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</si>
  <si>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</si>
  <si>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</si>
  <si>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</si>
  <si>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</si>
  <si>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</si>
  <si>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</si>
  <si>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</si>
  <si>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</si>
  <si>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</si>
  <si>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</si>
  <si>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</si>
  <si>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</si>
  <si>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</si>
  <si>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</si>
  <si>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</si>
  <si>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</si>
  <si>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</si>
  <si>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</si>
  <si>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</si>
  <si>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</si>
  <si>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</si>
  <si>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</si>
  <si>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</si>
  <si>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</si>
  <si>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</si>
  <si>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</si>
  <si>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</si>
  <si>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</si>
  <si>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</si>
  <si>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</si>
  <si>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</si>
  <si>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</si>
  <si>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</si>
  <si>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</si>
  <si>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</si>
  <si>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</si>
  <si>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</si>
  <si>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</si>
  <si>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</si>
  <si>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</si>
  <si>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</si>
  <si>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</si>
  <si>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</si>
  <si>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</si>
  <si>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</si>
  <si>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</si>
  <si>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</si>
  <si>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</si>
  <si>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</si>
  <si>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</si>
  <si>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</si>
  <si>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</si>
  <si>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</si>
  <si>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</si>
  <si>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</si>
  <si>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</si>
  <si>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</si>
  <si>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</si>
  <si>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</si>
  <si>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</si>
  <si>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</si>
  <si>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</si>
  <si>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</si>
  <si>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</si>
  <si>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</si>
  <si>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</si>
  <si>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</si>
  <si>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</si>
  <si>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</si>
  <si>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</si>
  <si>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</si>
  <si>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</si>
  <si>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</si>
  <si>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</si>
  <si>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</si>
  <si>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</si>
  <si>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</si>
  <si>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</si>
  <si>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</si>
  <si>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</si>
  <si>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</si>
  <si>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</si>
  <si>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</si>
  <si>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</si>
  <si>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</si>
  <si>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</si>
  <si>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</si>
  <si>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</si>
  <si>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</si>
  <si>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</si>
  <si>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</si>
  <si>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</si>
  <si>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</si>
  <si>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</si>
  <si>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</si>
  <si>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</si>
  <si>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</si>
  <si>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</si>
  <si>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</si>
  <si>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</si>
  <si>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</si>
  <si>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</si>
  <si>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</si>
  <si>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</si>
  <si>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</si>
  <si>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</si>
  <si>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</si>
  <si>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</si>
  <si>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</si>
  <si>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</si>
  <si>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</si>
  <si>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</si>
  <si>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</si>
  <si>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</si>
  <si>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</si>
  <si>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</si>
  <si>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</si>
  <si>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</si>
  <si>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</si>
  <si>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</si>
  <si>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</si>
  <si>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</si>
  <si>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</si>
  <si>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</si>
  <si>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</si>
  <si>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</si>
  <si>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</si>
  <si>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</si>
  <si>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</si>
  <si>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</si>
  <si>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</si>
  <si>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</si>
  <si>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</si>
  <si>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</si>
  <si>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</si>
  <si>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</si>
  <si>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</si>
  <si>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</si>
  <si>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</si>
  <si>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</si>
  <si>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</si>
  <si>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</si>
  <si>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</si>
  <si>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</si>
  <si>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</si>
  <si>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</si>
  <si>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</si>
  <si>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</si>
  <si>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</si>
  <si>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</si>
  <si>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</si>
  <si>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</si>
  <si>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</si>
  <si>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</si>
  <si>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</si>
  <si>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</si>
  <si>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</si>
  <si>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</si>
  <si>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</si>
  <si>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</si>
  <si>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</si>
  <si>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</si>
  <si>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</si>
  <si>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</si>
  <si>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</si>
  <si>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</si>
  <si>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</si>
  <si>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</si>
  <si>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</si>
  <si>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</si>
  <si>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</si>
  <si>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</si>
  <si>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</si>
  <si>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</si>
  <si>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</si>
  <si>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</si>
  <si>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</si>
  <si>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</si>
  <si>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</si>
  <si>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</si>
  <si>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</si>
  <si>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</si>
  <si>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</si>
  <si>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</si>
  <si>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</si>
  <si>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</si>
  <si>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</si>
  <si>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</si>
  <si>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</si>
  <si>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</si>
  <si>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</si>
  <si>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</si>
  <si>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</si>
  <si>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</si>
  <si>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</si>
  <si>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</si>
  <si>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</si>
  <si>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</si>
  <si>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</si>
  <si>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</si>
  <si>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</si>
  <si>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</si>
  <si>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</si>
  <si>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</si>
  <si>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</si>
  <si>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</si>
  <si>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</si>
  <si>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</si>
  <si>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</si>
  <si>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</si>
  <si>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</si>
  <si>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</si>
  <si>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</si>
  <si>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</si>
  <si>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</si>
  <si>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</si>
  <si>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</si>
  <si>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</si>
  <si>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</si>
  <si>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</si>
  <si>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</si>
  <si>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</si>
  <si>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</si>
  <si>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</si>
  <si>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</si>
  <si>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</si>
  <si>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</si>
  <si>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</si>
  <si>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</si>
  <si>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</si>
  <si>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</si>
  <si>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</si>
  <si>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</si>
  <si>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</si>
  <si>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</si>
  <si>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</si>
  <si>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</si>
  <si>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</si>
  <si>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</si>
  <si>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</si>
  <si>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</si>
  <si>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</si>
  <si>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</si>
  <si>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</si>
  <si>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</si>
  <si>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</si>
  <si>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</si>
  <si>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</si>
  <si>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</si>
  <si>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</si>
  <si>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</si>
  <si>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</si>
  <si>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</si>
  <si>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</si>
  <si>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</si>
  <si>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</si>
  <si>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</si>
  <si>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</si>
  <si>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</si>
  <si>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</si>
  <si>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</si>
  <si>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</si>
  <si>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</si>
  <si>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</si>
  <si>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</si>
  <si>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</si>
  <si>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</si>
  <si>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</si>
  <si>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</si>
  <si>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</si>
  <si>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</si>
  <si>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</si>
  <si>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</si>
  <si>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</si>
  <si>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</si>
  <si>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</si>
  <si>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</si>
  <si>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</si>
  <si>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</si>
  <si>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</si>
  <si>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</si>
  <si>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</si>
  <si>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</si>
  <si>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</si>
  <si>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</si>
  <si>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</si>
  <si>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</si>
  <si>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</si>
  <si>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</si>
  <si>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</si>
  <si>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</si>
  <si>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</si>
  <si>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</si>
  <si>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</si>
  <si>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</si>
  <si>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</si>
  <si>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</si>
  <si>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</si>
  <si>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</si>
  <si>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</si>
  <si>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</si>
  <si>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</si>
  <si>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</si>
  <si>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</si>
  <si>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</si>
  <si>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</si>
  <si>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</si>
  <si>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</si>
  <si>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</si>
  <si>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</si>
  <si>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</si>
  <si>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</si>
  <si>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</si>
  <si>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</si>
  <si>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</si>
  <si>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</si>
  <si>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</si>
  <si>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</si>
  <si>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</si>
  <si>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</si>
  <si>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</si>
  <si>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</si>
  <si>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</si>
  <si>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</si>
  <si>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</si>
  <si>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</si>
  <si>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</si>
  <si>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</si>
  <si>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</si>
  <si>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</si>
  <si>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</si>
  <si>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</si>
  <si>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</si>
  <si>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</si>
  <si>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</si>
  <si>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</si>
  <si>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</si>
  <si>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</si>
  <si>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</si>
  <si>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</si>
  <si>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</si>
  <si>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</si>
  <si>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</si>
  <si>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</si>
  <si>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</si>
  <si>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</si>
  <si>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</si>
  <si>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</si>
  <si>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</si>
  <si>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</si>
  <si>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</si>
  <si>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</si>
  <si>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</si>
  <si>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</si>
  <si>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</si>
  <si>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</si>
  <si>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</si>
  <si>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</si>
  <si>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</si>
  <si>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</si>
  <si>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</si>
  <si>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</si>
  <si>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</si>
  <si>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</si>
  <si>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</si>
  <si>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</si>
  <si>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</si>
  <si>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</si>
  <si>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</si>
  <si>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</si>
  <si>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</si>
  <si>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</si>
  <si>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</si>
  <si>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</si>
  <si>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</si>
  <si>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</si>
  <si>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</si>
  <si>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</si>
  <si>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</si>
  <si>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</si>
  <si>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</si>
  <si>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</si>
  <si>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</si>
  <si>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</si>
  <si>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</si>
  <si>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</si>
  <si>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</si>
  <si>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</si>
  <si>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</si>
  <si>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</si>
  <si>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</si>
  <si>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</si>
  <si>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</si>
  <si>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</si>
  <si>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</si>
  <si>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</si>
  <si>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</si>
  <si>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</si>
  <si>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</si>
  <si>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</si>
  <si>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</si>
  <si>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</si>
  <si>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</si>
  <si>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</si>
  <si>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</si>
  <si>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</si>
  <si>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</si>
  <si>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</si>
  <si>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</si>
  <si>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</si>
  <si>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</si>
  <si>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</si>
  <si>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</si>
  <si>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</si>
  <si>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</si>
  <si>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</si>
  <si>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</si>
  <si>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</si>
  <si>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</si>
  <si>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</si>
  <si>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</si>
  <si>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</si>
  <si>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</si>
  <si>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</si>
  <si>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</si>
  <si>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</si>
  <si>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</si>
  <si>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</si>
  <si>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</si>
  <si>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</si>
  <si>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</si>
  <si>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</si>
  <si>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</si>
  <si>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</si>
  <si>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</si>
  <si>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</si>
  <si>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</si>
  <si>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</si>
  <si>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</si>
  <si>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</si>
  <si>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</si>
  <si>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</si>
  <si>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</si>
  <si>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</si>
  <si>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</si>
  <si>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</si>
  <si>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</si>
  <si>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</si>
  <si>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</si>
  <si>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</si>
  <si>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</si>
  <si>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</si>
  <si>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</si>
  <si>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</si>
  <si>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</si>
  <si>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</si>
  <si>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</si>
  <si>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</si>
  <si>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</si>
  <si>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</si>
  <si>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</si>
  <si>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</si>
  <si>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</si>
  <si>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</si>
  <si>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</si>
  <si>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</si>
  <si>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</si>
  <si>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</si>
  <si>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</si>
  <si>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</si>
  <si>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</si>
  <si>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</si>
  <si>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</si>
  <si>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</si>
  <si>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</si>
  <si>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</si>
  <si>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</si>
  <si>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</si>
  <si>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</si>
  <si>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</si>
  <si>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</si>
  <si>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</si>
  <si>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</si>
  <si>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</si>
  <si>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</si>
  <si>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</si>
  <si>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</si>
  <si>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</si>
  <si>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</si>
  <si>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</si>
  <si>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</si>
  <si>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</si>
  <si>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</si>
  <si>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</si>
  <si>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</si>
  <si>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</si>
  <si>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</si>
  <si>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</si>
  <si>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</si>
  <si>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</si>
  <si>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</si>
  <si>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</si>
  <si>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</si>
  <si>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</si>
  <si>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</si>
  <si>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</si>
  <si>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</si>
  <si>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</si>
  <si>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</si>
  <si>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</si>
  <si>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</si>
  <si>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</si>
  <si>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</si>
  <si>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</si>
  <si>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</si>
  <si>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</si>
  <si>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</si>
  <si>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</si>
  <si>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</si>
  <si>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</si>
  <si>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</si>
  <si>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</si>
  <si>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</si>
  <si>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</si>
  <si>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</si>
  <si>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</si>
  <si>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</si>
  <si>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</si>
  <si>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</si>
  <si>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</si>
  <si>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</si>
  <si>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</si>
  <si>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</si>
  <si>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</si>
  <si>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</si>
  <si>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</si>
  <si>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</si>
  <si>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</si>
  <si>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</si>
  <si>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</si>
  <si>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</si>
  <si>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</si>
  <si>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</si>
  <si>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</si>
  <si>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</si>
  <si>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</si>
  <si>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</si>
  <si>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</si>
  <si>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</si>
  <si>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</si>
  <si>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</si>
  <si>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</si>
  <si>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</si>
  <si>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</si>
  <si>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</si>
  <si>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</si>
  <si>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</si>
  <si>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</si>
  <si>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</si>
  <si>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</si>
  <si>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</si>
  <si>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</si>
  <si>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</si>
  <si>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</si>
  <si>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</si>
  <si>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</si>
  <si>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</si>
  <si>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</si>
  <si>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</si>
  <si>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</si>
  <si>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</si>
  <si>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</si>
  <si>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</si>
  <si>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</si>
  <si>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</si>
  <si>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</si>
  <si>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</si>
  <si>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</si>
  <si>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</si>
  <si>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</si>
  <si>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</si>
  <si>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</si>
  <si>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</si>
  <si>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</si>
  <si>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</si>
  <si>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</si>
  <si>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</si>
  <si>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</si>
  <si>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</si>
  <si>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</si>
  <si>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</si>
  <si>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</si>
  <si>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</si>
  <si>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</si>
  <si>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</si>
  <si>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</si>
  <si>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</si>
  <si>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</si>
  <si>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</si>
  <si>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</si>
  <si>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</si>
  <si>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</si>
  <si>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</si>
  <si>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</si>
  <si>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</si>
  <si>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</si>
  <si>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</si>
  <si>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</si>
  <si>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</si>
  <si>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</si>
  <si>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</si>
  <si>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</si>
  <si>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</si>
  <si>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</si>
  <si>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</si>
  <si>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</si>
  <si>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</si>
  <si>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</si>
  <si>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</si>
  <si>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</si>
  <si>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</si>
  <si>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</si>
  <si>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</si>
  <si>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</si>
  <si>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</si>
  <si>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</si>
  <si>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</si>
  <si>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</si>
  <si>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</si>
  <si>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</si>
  <si>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</si>
  <si>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</si>
  <si>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</si>
  <si>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</si>
  <si>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</si>
  <si>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</si>
  <si>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</si>
  <si>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</si>
  <si>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</si>
  <si>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</si>
  <si>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</si>
  <si>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</si>
  <si>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</si>
  <si>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</si>
  <si>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</si>
  <si>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</si>
  <si>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</si>
  <si>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</si>
  <si>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</si>
  <si>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</si>
  <si>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</si>
  <si>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</si>
  <si>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</si>
  <si>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</si>
  <si>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</si>
  <si>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</si>
  <si>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</si>
  <si>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</si>
  <si>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</si>
  <si>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</si>
  <si>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</si>
  <si>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</si>
  <si>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</si>
  <si>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</si>
  <si>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</si>
  <si>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</si>
  <si>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</si>
  <si>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</si>
  <si>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</si>
  <si>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</si>
  <si>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</si>
  <si>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</si>
  <si>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</si>
  <si>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</si>
  <si>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</si>
  <si>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</si>
  <si>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</si>
  <si>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</si>
  <si>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</si>
  <si>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</si>
  <si>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</si>
  <si>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</si>
  <si>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</si>
  <si>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</si>
  <si>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</si>
  <si>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</si>
  <si>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</si>
  <si>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</si>
  <si>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</si>
  <si>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</si>
  <si>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</si>
  <si>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</si>
  <si>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</si>
  <si>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</si>
  <si>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</si>
  <si>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</si>
  <si>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</si>
  <si>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</si>
  <si>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</si>
  <si>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</si>
  <si>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</si>
  <si>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</si>
  <si>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</si>
  <si>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</si>
  <si>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</si>
  <si>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</si>
  <si>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</si>
  <si>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</si>
  <si>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</si>
  <si>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</si>
  <si>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</si>
  <si>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</si>
  <si>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</si>
  <si>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</si>
  <si>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</si>
  <si>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</si>
  <si>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</si>
  <si>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</si>
  <si>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</si>
  <si>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</si>
  <si>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</si>
  <si>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</si>
  <si>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</si>
  <si>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</si>
  <si>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</si>
  <si>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</si>
  <si>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</si>
  <si>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</si>
  <si>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</si>
  <si>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</si>
  <si>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</si>
  <si>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</si>
  <si>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</si>
  <si>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</si>
  <si>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</si>
  <si>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</si>
  <si>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</si>
  <si>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</si>
  <si>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</si>
  <si>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</si>
  <si>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</si>
  <si>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</si>
  <si>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</si>
  <si>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</si>
  <si>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</si>
  <si>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</si>
  <si>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</si>
  <si>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</si>
  <si>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</si>
  <si>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</si>
  <si>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</si>
  <si>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</si>
  <si>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</si>
  <si>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</si>
  <si>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</si>
  <si>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</si>
  <si>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</si>
  <si>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</si>
  <si>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</si>
  <si>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</si>
  <si>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</si>
  <si>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</si>
  <si>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</si>
  <si>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</si>
  <si>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</si>
  <si>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</si>
  <si>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</si>
  <si>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</si>
  <si>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</si>
  <si>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</si>
  <si>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</si>
  <si>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</si>
  <si>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</si>
  <si>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</si>
  <si>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</si>
  <si>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</si>
  <si>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</si>
  <si>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</si>
  <si>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</si>
  <si>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</si>
  <si>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</si>
  <si>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</si>
  <si>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</si>
  <si>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</si>
  <si>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</si>
  <si>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</si>
  <si>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</si>
  <si>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</si>
  <si>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</si>
  <si>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</si>
  <si>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</si>
  <si>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</si>
  <si>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</si>
  <si>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</si>
  <si>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</si>
  <si>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</si>
  <si>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</si>
  <si>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</si>
  <si>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</si>
  <si>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</si>
  <si>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</si>
  <si>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</si>
  <si>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</si>
  <si>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</si>
  <si>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</si>
  <si>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</si>
  <si>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</si>
  <si>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</si>
  <si>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</si>
  <si>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</si>
  <si>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</si>
  <si>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</si>
  <si>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</si>
  <si>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</si>
  <si>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</si>
  <si>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</si>
  <si>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</si>
  <si>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</si>
  <si>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</si>
  <si>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</si>
  <si>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</si>
  <si>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</si>
  <si>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</si>
  <si>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</si>
  <si>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</si>
  <si>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</si>
  <si>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</si>
  <si>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</si>
  <si>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</si>
  <si>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</si>
  <si>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</si>
  <si>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</si>
  <si>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</si>
  <si>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</si>
  <si>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</si>
  <si>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</si>
  <si>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</si>
  <si>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</si>
  <si>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</si>
  <si>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</si>
  <si>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</si>
  <si>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</si>
  <si>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</si>
  <si>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</si>
  <si>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</si>
  <si>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</si>
  <si>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</si>
  <si>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</si>
  <si>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</si>
  <si>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</si>
  <si>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</si>
  <si>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</si>
  <si>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</si>
  <si>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</si>
  <si>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</si>
  <si>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</si>
  <si>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</si>
  <si>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</si>
  <si>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</si>
  <si>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</si>
  <si>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</si>
  <si>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</si>
  <si>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</si>
  <si>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</si>
  <si>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</si>
  <si>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</si>
  <si>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</si>
  <si>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</si>
  <si>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</si>
  <si>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</si>
  <si>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</si>
  <si>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</si>
  <si>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</si>
  <si>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</si>
  <si>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</si>
  <si>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</si>
  <si>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</si>
  <si>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</si>
  <si>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</si>
  <si>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</si>
  <si>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</si>
  <si>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</si>
  <si>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</si>
  <si>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</si>
  <si>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</si>
  <si>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</si>
  <si>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</si>
  <si>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</si>
  <si>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</si>
  <si>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</si>
  <si>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</si>
  <si>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</si>
  <si>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</si>
  <si>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</si>
  <si>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</si>
  <si>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</si>
  <si>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</si>
  <si>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</si>
  <si>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</si>
  <si>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</si>
  <si>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</si>
  <si>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</si>
  <si>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</si>
  <si>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</si>
  <si>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</si>
  <si>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</si>
  <si>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</si>
  <si>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</si>
  <si>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</si>
  <si>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</si>
  <si>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</si>
  <si>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</si>
  <si>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</si>
  <si>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</si>
  <si>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</si>
  <si>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</si>
  <si>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</si>
  <si>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</si>
  <si>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</si>
  <si>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</si>
  <si>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</si>
  <si>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</si>
  <si>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</si>
  <si>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</si>
  <si>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</si>
  <si>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</si>
  <si>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</si>
  <si>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</si>
  <si>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</si>
  <si>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</si>
  <si>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</si>
  <si>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</si>
  <si>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</si>
  <si>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</si>
  <si>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</si>
  <si>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</si>
  <si>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</si>
  <si>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</si>
  <si>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</si>
  <si>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</si>
  <si>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</si>
  <si>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</si>
  <si>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</si>
  <si>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</si>
  <si>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</si>
  <si>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</si>
  <si>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</si>
  <si>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</si>
  <si>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</si>
  <si>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</si>
  <si>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</si>
  <si>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</si>
  <si>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</si>
  <si>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</si>
  <si>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</si>
  <si>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</si>
  <si>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</si>
  <si>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</si>
  <si>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</si>
  <si>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</si>
  <si>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</si>
  <si>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</si>
  <si>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</si>
  <si>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</si>
  <si>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</si>
  <si>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</si>
  <si>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</si>
  <si>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</si>
  <si>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</si>
  <si>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</si>
  <si>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</si>
  <si>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</si>
  <si>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</si>
  <si>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</si>
  <si>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</si>
  <si>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</si>
  <si>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</si>
  <si>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</si>
  <si>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</si>
  <si>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</si>
  <si>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</si>
  <si>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</si>
  <si>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</si>
  <si>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</si>
  <si>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</si>
  <si>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</si>
  <si>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</si>
  <si>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</si>
  <si>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</si>
  <si>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</si>
  <si>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</si>
  <si>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</si>
  <si>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</si>
  <si>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</si>
  <si>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</si>
  <si>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</si>
  <si>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</si>
  <si>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</si>
  <si>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</si>
  <si>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</si>
  <si>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</si>
  <si>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</si>
  <si>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</si>
  <si>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</si>
  <si>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</si>
  <si>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</si>
  <si>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</si>
  <si>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</si>
  <si>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</si>
  <si>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</si>
  <si>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</si>
  <si>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</si>
  <si>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</si>
  <si>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</si>
  <si>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</si>
  <si>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</si>
  <si>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</si>
  <si>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</si>
  <si>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</si>
  <si>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</si>
  <si>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</si>
  <si>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</si>
  <si>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</si>
  <si>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</si>
  <si>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</si>
  <si>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</si>
  <si>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</si>
  <si>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</si>
  <si>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</si>
  <si>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</si>
  <si>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</si>
  <si>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</si>
  <si>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</si>
  <si>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</si>
  <si>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</si>
  <si>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</si>
  <si>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</si>
  <si>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</si>
  <si>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</si>
  <si>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</si>
  <si>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</si>
  <si>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</si>
  <si>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</si>
  <si>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</si>
  <si>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</si>
  <si>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</si>
  <si>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</si>
  <si>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</si>
  <si>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</si>
  <si>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</si>
  <si>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</si>
  <si>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</si>
  <si>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</si>
  <si>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</si>
  <si>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</si>
  <si>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</si>
  <si>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</si>
  <si>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</si>
  <si>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</si>
  <si>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</si>
  <si>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</si>
  <si>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</si>
  <si>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</si>
  <si>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</si>
  <si>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</si>
  <si>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</si>
  <si>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</si>
  <si>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</si>
  <si>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</si>
  <si>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</si>
  <si>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</si>
  <si>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</si>
  <si>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</si>
  <si>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</si>
  <si>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</si>
  <si>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</si>
  <si>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</si>
  <si>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</si>
  <si>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</si>
  <si>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</si>
  <si>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</si>
  <si>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</si>
  <si>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</si>
  <si>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</si>
  <si>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</si>
  <si>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</si>
  <si>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</si>
  <si>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</si>
  <si>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</si>
  <si>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</si>
  <si>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</si>
  <si>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</si>
  <si>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</si>
  <si>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</si>
  <si>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</si>
  <si>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</si>
  <si>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</si>
  <si>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</si>
  <si>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</si>
  <si>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</si>
  <si>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</si>
  <si>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</si>
  <si>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</si>
  <si>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</si>
  <si>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</si>
  <si>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</si>
  <si>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</si>
  <si>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</si>
  <si>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</si>
  <si>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</si>
  <si>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</si>
  <si>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</si>
  <si>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</si>
  <si>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</si>
  <si>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</si>
  <si>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</si>
  <si>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</si>
  <si>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</si>
  <si>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</si>
  <si>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</si>
  <si>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</si>
  <si>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</si>
  <si>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</si>
  <si>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</si>
  <si>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</si>
  <si>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</si>
  <si>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</si>
  <si>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</si>
  <si>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</si>
  <si>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</si>
  <si>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</si>
  <si>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</si>
  <si>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</si>
  <si>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</si>
  <si>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</si>
  <si>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</si>
  <si>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</si>
  <si>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</si>
  <si>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</si>
  <si>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</si>
  <si>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</si>
  <si>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</si>
  <si>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</si>
  <si>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</si>
  <si>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</si>
  <si>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</si>
  <si>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</si>
  <si>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</si>
  <si>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</si>
  <si>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</si>
  <si>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</si>
  <si>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</si>
  <si>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</si>
  <si>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</si>
  <si>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</si>
  <si>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</si>
  <si>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</si>
  <si>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</si>
  <si>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</si>
  <si>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</si>
  <si>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</si>
  <si>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</si>
  <si>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</si>
  <si>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</si>
  <si>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</si>
  <si>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</si>
  <si>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</si>
  <si>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</si>
  <si>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</si>
  <si>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</si>
  <si>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</si>
  <si>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</si>
  <si>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</si>
  <si>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</si>
  <si>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</si>
  <si>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</si>
  <si>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</si>
  <si>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</si>
  <si>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</si>
  <si>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</si>
  <si>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</si>
  <si>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</si>
  <si>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</si>
  <si>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</si>
  <si>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</si>
  <si>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</si>
  <si>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</si>
  <si>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</si>
  <si>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</si>
  <si>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</si>
  <si>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</si>
  <si>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</si>
  <si>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</si>
  <si>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</si>
  <si>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</si>
  <si>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</si>
  <si>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</si>
  <si>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</si>
  <si>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</si>
  <si>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</si>
  <si>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</si>
  <si>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</si>
  <si>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</si>
  <si>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</si>
  <si>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</si>
  <si>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</si>
  <si>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</si>
  <si>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</si>
  <si>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</si>
  <si>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</si>
  <si>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</si>
  <si>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</si>
  <si>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</si>
  <si>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</si>
  <si>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</si>
  <si>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</si>
  <si>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</si>
  <si>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</si>
  <si>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</si>
  <si>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</si>
  <si>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</si>
  <si>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</si>
  <si>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</si>
  <si>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</si>
  <si>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</si>
  <si>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</si>
  <si>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</si>
  <si>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</si>
  <si>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</si>
  <si>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</si>
  <si>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</si>
  <si>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</si>
  <si>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</si>
  <si>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</si>
  <si>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</si>
  <si>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</si>
  <si>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</si>
  <si>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</si>
  <si>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</si>
  <si>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</si>
  <si>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</si>
  <si>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</si>
  <si>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</si>
  <si>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</si>
  <si>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</si>
  <si>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</si>
  <si>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</si>
  <si>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</si>
  <si>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</si>
  <si>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</si>
  <si>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</si>
  <si>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</si>
  <si>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</si>
  <si>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</si>
  <si>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</si>
  <si>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</si>
  <si>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</si>
  <si>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</si>
  <si>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</si>
  <si>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</si>
  <si>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</si>
  <si>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</si>
  <si>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</si>
  <si>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</si>
  <si>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</si>
  <si>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</si>
  <si>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</si>
  <si>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</si>
  <si>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</si>
  <si>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</si>
  <si>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</si>
  <si>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</si>
  <si>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</si>
  <si>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</si>
  <si>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</si>
  <si>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</si>
  <si>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</si>
  <si>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</si>
  <si>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</si>
  <si>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</si>
  <si>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</si>
  <si>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</si>
  <si>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</si>
  <si>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</si>
  <si>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</si>
  <si>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</si>
  <si>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</si>
  <si>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</si>
  <si>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</si>
  <si>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</si>
  <si>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</si>
  <si>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</si>
  <si>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</si>
  <si>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</si>
  <si>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</si>
  <si>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</si>
  <si>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</si>
  <si>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</si>
  <si>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</si>
  <si>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</si>
  <si>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</si>
  <si>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</si>
  <si>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</si>
  <si>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</si>
  <si>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</si>
  <si>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</si>
  <si>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</si>
  <si>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</si>
  <si>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</si>
  <si>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</si>
  <si>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</si>
  <si>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</si>
  <si>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</si>
  <si>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</si>
  <si>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</si>
  <si>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</si>
  <si>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</si>
  <si>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</si>
  <si>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</si>
  <si>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</si>
  <si>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</si>
  <si>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</si>
  <si>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</si>
  <si>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</si>
  <si>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</si>
  <si>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</si>
  <si>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</si>
  <si>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</si>
  <si>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</si>
  <si>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</si>
  <si>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</si>
  <si>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</si>
  <si>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</si>
  <si>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</si>
  <si>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</si>
  <si>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</si>
  <si>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</si>
  <si>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</si>
  <si>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</si>
  <si>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</si>
  <si>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</si>
  <si>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</si>
  <si>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</si>
  <si>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</si>
  <si>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</si>
  <si>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</si>
  <si>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</si>
  <si>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</si>
  <si>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</si>
  <si>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</si>
  <si>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</si>
  <si>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</si>
  <si>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</si>
  <si>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</si>
  <si>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</si>
  <si>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</si>
  <si>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</si>
  <si>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</si>
  <si>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</si>
  <si>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</si>
  <si>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</si>
  <si>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</si>
  <si>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</si>
  <si>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</si>
  <si>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</si>
  <si>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</si>
  <si>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</si>
  <si>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</si>
  <si>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</si>
  <si>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</si>
  <si>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</si>
  <si>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</si>
  <si>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</si>
  <si>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</si>
  <si>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</si>
  <si>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</si>
  <si>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</si>
  <si>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</si>
  <si>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</si>
  <si>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</si>
  <si>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</si>
  <si>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</si>
  <si>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</si>
  <si>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</si>
  <si>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</si>
  <si>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</si>
  <si>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</si>
  <si>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</si>
  <si>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</si>
  <si>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</si>
  <si>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</si>
  <si>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</si>
  <si>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</si>
  <si>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</si>
  <si>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</si>
  <si>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</si>
  <si>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</si>
  <si>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</si>
  <si>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</si>
  <si>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</si>
  <si>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</si>
  <si>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</si>
  <si>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</si>
  <si>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</si>
  <si>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</si>
  <si>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</si>
  <si>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</si>
  <si>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</si>
  <si>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</si>
  <si>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</si>
  <si>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</si>
  <si>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</si>
  <si>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</si>
  <si>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</si>
  <si>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</si>
  <si>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</si>
  <si>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</si>
  <si>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</si>
  <si>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</si>
  <si>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</si>
  <si>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</si>
  <si>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</si>
  <si>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</si>
  <si>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</si>
  <si>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</si>
  <si>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</si>
  <si>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</si>
  <si>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</si>
  <si>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</si>
  <si>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</si>
  <si>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</si>
  <si>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</si>
  <si>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</si>
  <si>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</si>
  <si>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</si>
  <si>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</si>
  <si>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</si>
  <si>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</si>
  <si>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</si>
  <si>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</si>
  <si>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</si>
  <si>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</si>
  <si>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</si>
  <si>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</si>
  <si>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</si>
  <si>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</si>
  <si>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</si>
  <si>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</si>
  <si>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</si>
  <si>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</si>
  <si>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</si>
  <si>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</si>
  <si>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</si>
  <si>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</si>
  <si>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</si>
  <si>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</si>
  <si>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</si>
  <si>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</si>
  <si>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</si>
  <si>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</si>
  <si>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</si>
  <si>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</si>
  <si>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</si>
  <si>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</si>
  <si>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</si>
  <si>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</si>
  <si>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</si>
  <si>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</si>
  <si>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</si>
  <si>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</si>
  <si>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</si>
  <si>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</si>
  <si>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</si>
  <si>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</si>
  <si>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</si>
  <si>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</si>
  <si>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</si>
  <si>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</si>
  <si>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</si>
  <si>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</si>
  <si>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</si>
  <si>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</si>
  <si>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</si>
  <si>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</si>
  <si>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</si>
  <si>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</si>
  <si>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</si>
  <si>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</si>
  <si>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</si>
  <si>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</si>
  <si>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</si>
  <si>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</si>
  <si>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</si>
  <si>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</si>
  <si>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</si>
  <si>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</si>
  <si>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</si>
  <si>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</si>
  <si>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</si>
  <si>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</si>
  <si>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</si>
  <si>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</si>
  <si>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</si>
  <si>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</si>
  <si>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</si>
  <si>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</si>
  <si>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</si>
  <si>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</si>
  <si>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</si>
  <si>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</si>
  <si>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</si>
  <si>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</si>
  <si>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</si>
  <si>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</si>
  <si>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</si>
  <si>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</si>
  <si>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</si>
  <si>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</si>
  <si>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</si>
  <si>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</si>
  <si>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</si>
  <si>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</si>
  <si>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</si>
  <si>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</si>
  <si>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</si>
  <si>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</si>
  <si>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</si>
  <si>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</si>
  <si>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</si>
  <si>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</si>
  <si>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</si>
  <si>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</si>
  <si>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</si>
  <si>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</si>
  <si>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</si>
  <si>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</si>
  <si>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</si>
  <si>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</si>
  <si>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</si>
  <si>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</si>
  <si>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</si>
  <si>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</si>
  <si>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</si>
  <si>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</si>
  <si>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</si>
  <si>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</si>
  <si>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</si>
  <si>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</si>
  <si>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</si>
  <si>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</si>
  <si>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</si>
  <si>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</si>
  <si>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</si>
  <si>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</si>
  <si>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</si>
  <si>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</si>
  <si>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</si>
  <si>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</si>
  <si>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</si>
  <si>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</si>
  <si>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</si>
  <si>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</si>
  <si>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</si>
  <si>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</si>
  <si>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</si>
  <si>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</si>
  <si>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</si>
  <si>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</si>
  <si>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</si>
  <si>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</si>
  <si>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</si>
  <si>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</si>
  <si>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</si>
  <si>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</si>
  <si>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</si>
  <si>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</si>
  <si>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</si>
  <si>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</si>
  <si>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</si>
  <si>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</si>
  <si>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</si>
  <si>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</si>
  <si>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</si>
  <si>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</si>
  <si>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</si>
  <si>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</si>
  <si>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</si>
  <si>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</si>
  <si>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</si>
  <si>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</si>
  <si>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</si>
  <si>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</si>
  <si>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</si>
  <si>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</si>
  <si>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</si>
  <si>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</si>
  <si>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</si>
  <si>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</si>
  <si>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</si>
  <si>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</si>
  <si>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</si>
  <si>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</si>
  <si>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</si>
  <si>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</si>
  <si>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</si>
  <si>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</si>
  <si>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</si>
  <si>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</si>
  <si>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</si>
  <si>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</si>
  <si>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</si>
  <si>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</si>
  <si>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</si>
  <si>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</si>
  <si>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</si>
  <si>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</si>
  <si>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</si>
  <si>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</si>
  <si>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</si>
  <si>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</si>
  <si>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</si>
  <si>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</si>
  <si>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</si>
  <si>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</si>
  <si>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</si>
  <si>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</si>
  <si>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</si>
  <si>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</si>
  <si>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</si>
  <si>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</si>
  <si>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</si>
  <si>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</si>
  <si>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</si>
  <si>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</si>
  <si>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</si>
  <si>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</si>
  <si>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</si>
  <si>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</si>
  <si>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</si>
  <si>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</si>
  <si>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</si>
  <si>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</si>
  <si>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</si>
  <si>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</si>
  <si>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</si>
  <si>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</si>
  <si>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</si>
  <si>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</si>
  <si>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</si>
  <si>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</si>
  <si>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</si>
  <si>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</si>
  <si>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</si>
  <si>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</si>
  <si>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</si>
  <si>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</si>
  <si>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</si>
  <si>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</si>
  <si>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</si>
  <si>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</si>
  <si>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</si>
  <si>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</si>
  <si>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</si>
  <si>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</si>
  <si>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</si>
  <si>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</si>
  <si>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</si>
  <si>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</si>
  <si>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</si>
  <si>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</si>
  <si>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</si>
  <si>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</si>
  <si>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</si>
  <si>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</si>
  <si>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</si>
  <si>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</si>
  <si>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</si>
  <si>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</si>
  <si>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</si>
  <si>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</si>
  <si>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</si>
  <si>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</si>
  <si>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</si>
  <si>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</si>
  <si>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</si>
  <si>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</si>
  <si>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</si>
  <si>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</si>
  <si>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</si>
  <si>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</si>
  <si>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</si>
  <si>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</si>
  <si>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</si>
  <si>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</si>
  <si>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</si>
  <si>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</si>
  <si>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</si>
  <si>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</si>
  <si>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</si>
  <si>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</si>
  <si>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</si>
  <si>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</si>
  <si>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</si>
  <si>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</si>
  <si>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</si>
  <si>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</si>
  <si>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</si>
  <si>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</si>
  <si>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</si>
  <si>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</si>
  <si>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</si>
  <si>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</si>
  <si>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</si>
  <si>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</si>
  <si>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</si>
  <si>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</si>
  <si>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</si>
  <si>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</si>
  <si>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</si>
  <si>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</si>
  <si>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</si>
  <si>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</si>
  <si>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</si>
  <si>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</si>
  <si>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</si>
  <si>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</si>
  <si>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</si>
  <si>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</si>
  <si>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</si>
  <si>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</si>
  <si>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</si>
  <si>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</si>
  <si>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</si>
  <si>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</si>
  <si>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</si>
  <si>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</si>
  <si>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</si>
  <si>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</si>
  <si>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</si>
  <si>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</si>
  <si>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</si>
  <si>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</si>
  <si>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</si>
  <si>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</si>
  <si>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</si>
  <si>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</si>
  <si>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</si>
  <si>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</si>
  <si>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</si>
  <si>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</si>
  <si>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</si>
  <si>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</si>
  <si>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</si>
  <si>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</si>
  <si>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</si>
  <si>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</si>
  <si>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</si>
  <si>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</si>
  <si>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</si>
  <si>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</si>
  <si>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</si>
  <si>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</si>
  <si>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</si>
  <si>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</si>
  <si>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</si>
  <si>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</si>
  <si>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</si>
  <si>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</si>
  <si>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</si>
  <si>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</si>
  <si>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</si>
  <si>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</si>
  <si>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</si>
  <si>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</si>
  <si>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</si>
  <si>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</si>
  <si>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</si>
  <si>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</si>
  <si>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</si>
  <si>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</si>
  <si>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</si>
  <si>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</si>
  <si>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</si>
  <si>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</si>
  <si>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</si>
  <si>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</si>
  <si>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</si>
  <si>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</si>
  <si>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</si>
  <si>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</si>
  <si>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</si>
  <si>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</si>
  <si>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</si>
  <si>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</si>
  <si>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</si>
  <si>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</si>
  <si>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</si>
  <si>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</si>
  <si>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</si>
  <si>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</si>
  <si>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</si>
  <si>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</si>
  <si>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</si>
  <si>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</si>
  <si>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</si>
  <si>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</si>
  <si>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</si>
  <si>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</si>
  <si>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</si>
  <si>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</si>
  <si>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</si>
  <si>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</si>
  <si>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</si>
  <si>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</si>
  <si>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</si>
  <si>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</si>
  <si>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</si>
  <si>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</si>
  <si>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</si>
  <si>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</si>
  <si>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</si>
  <si>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</si>
  <si>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</si>
  <si>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</si>
  <si>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</si>
  <si>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</si>
  <si>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</si>
  <si>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</si>
  <si>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</si>
  <si>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</si>
  <si>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</si>
  <si>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</si>
  <si>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</si>
  <si>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</si>
  <si>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</si>
  <si>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</si>
  <si>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</si>
  <si>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</si>
  <si>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</si>
  <si>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</si>
  <si>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</si>
  <si>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</si>
  <si>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</si>
  <si>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</si>
  <si>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</si>
  <si>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</si>
  <si>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</si>
  <si>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</si>
  <si>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</si>
  <si>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</si>
  <si>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</si>
  <si>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</si>
  <si>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</si>
  <si>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</si>
  <si>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</si>
  <si>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</si>
  <si>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</si>
  <si>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</si>
  <si>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</si>
  <si>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</si>
  <si>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</si>
  <si>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</si>
  <si>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</si>
  <si>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</si>
  <si>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</si>
  <si>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</si>
  <si>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</si>
  <si>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</si>
  <si>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</si>
  <si>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</si>
  <si>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</si>
  <si>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</si>
  <si>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</si>
  <si>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</si>
  <si>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</si>
  <si>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</si>
  <si>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</si>
  <si>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</si>
  <si>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</si>
  <si>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</si>
  <si>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</si>
  <si>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</si>
  <si>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</si>
  <si>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</si>
  <si>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</si>
  <si>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</si>
  <si>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</si>
  <si>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</si>
  <si>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</si>
  <si>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</si>
  <si>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</si>
  <si>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</si>
  <si>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</si>
  <si>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</si>
  <si>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</si>
  <si>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</si>
  <si>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</si>
  <si>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</si>
  <si>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</si>
  <si>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</si>
  <si>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</si>
  <si>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</si>
  <si>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</si>
  <si>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</si>
  <si>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</si>
  <si>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</si>
  <si>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</si>
  <si>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</si>
  <si>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</si>
  <si>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</si>
  <si>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</si>
  <si>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</si>
  <si>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</si>
  <si>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</si>
  <si>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</si>
  <si>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</si>
  <si>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</si>
  <si>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</si>
  <si>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</si>
  <si>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</si>
  <si>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</si>
  <si>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</si>
  <si>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</si>
  <si>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</si>
  <si>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</si>
  <si>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</si>
  <si>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</si>
  <si>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</si>
  <si>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</si>
  <si>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</si>
  <si>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</si>
  <si>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</si>
  <si>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</si>
  <si>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</si>
  <si>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</si>
  <si>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</si>
  <si>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</si>
  <si>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</si>
  <si>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</si>
  <si>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</si>
  <si>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</si>
  <si>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</si>
  <si>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</si>
  <si>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</si>
  <si>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</si>
  <si>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</si>
  <si>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</si>
  <si>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</si>
  <si>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</si>
  <si>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</si>
  <si>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</si>
  <si>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</si>
  <si>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</si>
  <si>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</si>
  <si>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</si>
  <si>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</si>
  <si>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</si>
  <si>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</si>
  <si>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</si>
  <si>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</si>
  <si>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</si>
  <si>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</si>
  <si>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</si>
  <si>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</si>
  <si>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</si>
  <si>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</si>
  <si>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</si>
  <si>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</si>
  <si>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</si>
  <si>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</si>
  <si>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</si>
  <si>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</si>
  <si>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</si>
  <si>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</si>
  <si>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</si>
  <si>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</si>
  <si>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</si>
  <si>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</si>
  <si>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</si>
  <si>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</si>
  <si>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</si>
  <si>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</si>
  <si>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</si>
  <si>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</si>
  <si>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</si>
  <si>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</si>
  <si>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</si>
  <si>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</si>
  <si>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</si>
  <si>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</si>
  <si>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</si>
  <si>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</si>
  <si>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</si>
  <si>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</si>
  <si>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</si>
  <si>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</si>
  <si>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</si>
  <si>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</si>
  <si>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</si>
  <si>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</si>
  <si>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</si>
  <si>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</si>
  <si>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</si>
  <si>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</si>
  <si>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</si>
  <si>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</si>
  <si>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</si>
  <si>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</si>
  <si>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</si>
  <si>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</si>
  <si>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</si>
  <si>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</si>
  <si>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</si>
  <si>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</si>
  <si>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</si>
  <si>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</si>
  <si>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</si>
  <si>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</si>
  <si>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</si>
  <si>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</si>
  <si>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</si>
  <si>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</si>
  <si>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</si>
  <si>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</si>
  <si>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</si>
  <si>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</si>
  <si>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</si>
  <si>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</si>
  <si>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</si>
  <si>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</si>
  <si>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</si>
  <si>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</si>
  <si>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</si>
  <si>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</si>
  <si>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</si>
  <si>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</si>
  <si>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</si>
  <si>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</si>
  <si>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</si>
  <si>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</si>
  <si>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</si>
  <si>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</si>
  <si>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</si>
  <si>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</si>
  <si>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</si>
  <si>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</si>
  <si>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</si>
  <si>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</si>
  <si>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</si>
  <si>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</si>
  <si>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</si>
  <si>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</si>
  <si>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</si>
  <si>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</si>
  <si>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</si>
  <si>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</si>
  <si>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</si>
  <si>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</si>
  <si>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</si>
  <si>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</si>
  <si>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</si>
  <si>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</si>
  <si>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</si>
  <si>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</si>
  <si>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</si>
  <si>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</si>
  <si>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</si>
  <si>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</si>
  <si>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</si>
  <si>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</si>
  <si>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</si>
  <si>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</si>
  <si>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</si>
  <si>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</si>
  <si>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</si>
  <si>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</si>
  <si>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</si>
  <si>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</si>
  <si>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</si>
  <si>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</si>
  <si>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</si>
  <si>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</si>
  <si>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</si>
  <si>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</si>
  <si>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</si>
  <si>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</si>
  <si>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</si>
  <si>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</si>
  <si>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</si>
  <si>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</si>
  <si>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</si>
  <si>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</si>
  <si>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</si>
  <si>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</si>
  <si>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</si>
  <si>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</si>
  <si>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</si>
  <si>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</si>
  <si>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</si>
  <si>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</si>
  <si>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</si>
  <si>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</si>
  <si>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</si>
  <si>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</si>
  <si>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</si>
  <si>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</si>
  <si>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</si>
  <si>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</si>
  <si>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</si>
  <si>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</si>
  <si>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</si>
  <si>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</si>
  <si>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</si>
  <si>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</si>
  <si>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</si>
  <si>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</si>
  <si>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</si>
  <si>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</si>
  <si>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</si>
  <si>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</si>
  <si>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</si>
  <si>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</si>
  <si>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</si>
  <si>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</si>
  <si>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</si>
  <si>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</si>
  <si>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</si>
  <si>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</si>
  <si>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</si>
  <si>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</si>
  <si>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</si>
  <si>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</si>
  <si>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</si>
  <si>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</si>
  <si>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</si>
  <si>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</si>
  <si>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</si>
  <si>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</si>
  <si>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</si>
  <si>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</si>
  <si>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</si>
  <si>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</si>
  <si>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</si>
  <si>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</si>
  <si>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</si>
  <si>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</si>
  <si>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</si>
  <si>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</si>
  <si>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</si>
  <si>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</si>
  <si>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</si>
  <si>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</si>
  <si>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</si>
  <si>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</si>
  <si>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</si>
  <si>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</si>
  <si>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</si>
  <si>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</si>
  <si>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</si>
  <si>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</si>
  <si>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</si>
  <si>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</si>
  <si>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</si>
  <si>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</si>
  <si>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</si>
  <si>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</si>
  <si>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</si>
  <si>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</si>
  <si>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</si>
  <si>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</si>
  <si>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</si>
  <si>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</si>
  <si>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</si>
  <si>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</si>
  <si>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</si>
  <si>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</si>
  <si>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</si>
  <si>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</si>
  <si>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</si>
  <si>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</si>
  <si>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</si>
  <si>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</si>
  <si>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</si>
  <si>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</si>
  <si>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</si>
  <si>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</si>
  <si>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</si>
  <si>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</si>
  <si>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</si>
  <si>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</si>
  <si>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</si>
  <si>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</si>
  <si>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</si>
  <si>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</si>
  <si>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</si>
  <si>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</si>
  <si>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</si>
  <si>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</si>
  <si>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</si>
  <si>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</si>
  <si>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</si>
  <si>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</si>
  <si>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</si>
  <si>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</si>
  <si>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</si>
  <si>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</si>
  <si>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</si>
  <si>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</si>
  <si>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</si>
  <si>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</si>
  <si>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</si>
  <si>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</si>
  <si>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</si>
  <si>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</si>
  <si>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</si>
  <si>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</si>
  <si>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</si>
  <si>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</si>
  <si>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</si>
  <si>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</si>
  <si>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</si>
  <si>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</si>
  <si>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</si>
  <si>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</si>
  <si>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</si>
  <si>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</si>
  <si>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</si>
  <si>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</si>
  <si>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</si>
  <si>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</si>
  <si>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</si>
  <si>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</si>
  <si>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</si>
  <si>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</si>
  <si>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</si>
  <si>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</si>
  <si>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</si>
  <si>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</si>
  <si>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</si>
  <si>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</si>
  <si>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</si>
  <si>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</si>
  <si>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</si>
  <si>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</si>
  <si>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</si>
  <si>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</si>
  <si>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</si>
  <si>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</si>
  <si>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</si>
  <si>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</si>
  <si>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</si>
  <si>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</si>
  <si>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</si>
  <si>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</si>
  <si>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</si>
  <si>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</si>
  <si>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</si>
  <si>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</si>
  <si>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</si>
  <si>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</si>
  <si>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</si>
  <si>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</si>
  <si>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</si>
  <si>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</si>
  <si>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</si>
  <si>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</si>
  <si>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</si>
  <si>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</si>
  <si>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</si>
  <si>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</si>
  <si>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</si>
  <si>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</si>
  <si>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</si>
  <si>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</si>
  <si>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</si>
  <si>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</si>
  <si>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</si>
  <si>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</si>
  <si>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</si>
  <si>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</si>
  <si>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</si>
  <si>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</si>
  <si>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</si>
  <si>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</si>
  <si>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</si>
  <si>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</si>
  <si>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</si>
  <si>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</si>
  <si>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</si>
  <si>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</si>
  <si>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</si>
  <si>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</si>
  <si>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</si>
  <si>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</si>
  <si>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</si>
  <si>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</si>
  <si>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</si>
  <si>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</si>
  <si>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</si>
  <si>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</si>
  <si>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</si>
  <si>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</si>
  <si>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</si>
  <si>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</si>
  <si>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</si>
  <si>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</si>
  <si>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</si>
  <si>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</si>
  <si>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</si>
  <si>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</si>
  <si>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</si>
  <si>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</si>
  <si>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</si>
  <si>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</si>
  <si>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</si>
  <si>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</si>
  <si>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</si>
  <si>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</si>
  <si>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</si>
  <si>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</si>
  <si>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</si>
  <si>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</si>
  <si>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</si>
  <si>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</si>
  <si>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</si>
  <si>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</si>
  <si>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</si>
  <si>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</si>
  <si>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</si>
  <si>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</si>
  <si>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</si>
  <si>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</si>
  <si>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</si>
  <si>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</si>
  <si>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</si>
  <si>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</si>
  <si>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</si>
  <si>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</si>
  <si>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</si>
  <si>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</si>
  <si>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</si>
  <si>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</si>
  <si>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</si>
  <si>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</si>
  <si>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</si>
  <si>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</si>
  <si>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</si>
  <si>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</si>
  <si>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</si>
  <si>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</si>
  <si>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</si>
  <si>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</si>
  <si>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</si>
  <si>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</si>
  <si>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</si>
  <si>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</si>
  <si>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</si>
  <si>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</si>
  <si>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</si>
  <si>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</si>
  <si>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</si>
  <si>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</si>
  <si>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</si>
  <si>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</si>
  <si>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</si>
  <si>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</si>
  <si>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</si>
  <si>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</si>
  <si>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</si>
  <si>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</si>
  <si>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</si>
  <si>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</si>
  <si>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</si>
  <si>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</si>
  <si>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</si>
  <si>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</si>
  <si>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</si>
  <si>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</si>
  <si>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</si>
  <si>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</si>
  <si>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</si>
  <si>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</si>
  <si>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</si>
  <si>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</si>
  <si>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</si>
  <si>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</si>
  <si>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</si>
  <si>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</si>
  <si>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</si>
  <si>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</si>
  <si>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</si>
  <si>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</si>
  <si>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</si>
  <si>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</si>
  <si>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</si>
  <si>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</si>
  <si>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</si>
  <si>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</si>
  <si>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</si>
  <si>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</si>
  <si>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</si>
  <si>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</si>
  <si>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</si>
  <si>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</si>
  <si>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</si>
  <si>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</si>
  <si>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</si>
  <si>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</si>
  <si>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</si>
  <si>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</si>
  <si>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</si>
  <si>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</si>
  <si>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</si>
  <si>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</si>
  <si>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</si>
  <si>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</si>
  <si>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</si>
  <si>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</si>
  <si>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</si>
  <si>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</si>
  <si>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</si>
  <si>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</si>
  <si>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</si>
  <si>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</si>
  <si>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</si>
  <si>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</si>
  <si>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</si>
  <si>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</si>
  <si>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</si>
  <si>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</si>
  <si>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</si>
  <si>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</si>
  <si>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</si>
  <si>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</si>
  <si>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</si>
  <si>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</si>
  <si>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</si>
  <si>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</si>
  <si>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</si>
  <si>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</si>
  <si>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</si>
  <si>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</si>
  <si>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</si>
  <si>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</si>
  <si>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</si>
  <si>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</si>
  <si>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</si>
  <si>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</si>
  <si>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</si>
  <si>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</si>
  <si>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</si>
  <si>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</si>
  <si>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</si>
  <si>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</si>
  <si>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</si>
  <si>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</si>
  <si>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</si>
  <si>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</si>
  <si>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</si>
  <si>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</si>
  <si>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</si>
  <si>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</si>
  <si>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</si>
  <si>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</si>
  <si>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</si>
  <si>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</si>
  <si>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</si>
  <si>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</si>
  <si>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</si>
  <si>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</si>
  <si>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</si>
  <si>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</si>
  <si>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</si>
  <si>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</si>
  <si>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</si>
  <si>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</si>
  <si>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</si>
  <si>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</si>
  <si>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</si>
  <si>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</si>
  <si>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</si>
  <si>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</si>
  <si>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</si>
  <si>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</si>
  <si>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</si>
  <si>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</si>
  <si>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</si>
  <si>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</si>
  <si>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</si>
  <si>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</si>
  <si>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</si>
  <si>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</si>
  <si>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</si>
  <si>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</si>
  <si>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</si>
  <si>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</si>
  <si>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</si>
  <si>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</si>
  <si>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</si>
  <si>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</si>
  <si>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</si>
  <si>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</si>
  <si>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</si>
  <si>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</si>
  <si>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</si>
  <si>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</si>
  <si>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</si>
  <si>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</si>
  <si>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</si>
  <si>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</si>
  <si>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</si>
  <si>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</si>
  <si>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</si>
  <si>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</si>
  <si>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</si>
  <si>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</si>
  <si>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</si>
  <si>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</si>
  <si>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</si>
  <si>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</si>
  <si>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</si>
  <si>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</si>
  <si>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</si>
  <si>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</si>
  <si>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</si>
  <si>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</si>
  <si>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</si>
  <si>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</si>
  <si>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</si>
  <si>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</si>
  <si>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</si>
  <si>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</si>
  <si>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</si>
  <si>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</si>
  <si>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</si>
  <si>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</si>
  <si>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</si>
  <si>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</si>
  <si>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</si>
  <si>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</si>
  <si>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</si>
  <si>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</si>
  <si>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</si>
  <si>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</si>
  <si>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</si>
  <si>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</si>
  <si>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</si>
  <si>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</si>
  <si>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</si>
  <si>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</si>
  <si>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</si>
  <si>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</si>
  <si>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</si>
  <si>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</si>
  <si>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</si>
  <si>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</si>
  <si>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</si>
  <si>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</si>
  <si>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</si>
  <si>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</si>
  <si>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</si>
  <si>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</si>
  <si>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</si>
  <si>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</si>
  <si>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</si>
  <si>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</si>
  <si>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</si>
  <si>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</si>
  <si>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</si>
  <si>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</si>
  <si>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</si>
  <si>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</si>
  <si>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</si>
  <si>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</si>
  <si>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</si>
  <si>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</si>
  <si>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</si>
  <si>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</si>
  <si>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</si>
  <si>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</si>
  <si>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</si>
  <si>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</si>
  <si>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</si>
  <si>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</si>
  <si>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</si>
  <si>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</si>
  <si>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</si>
  <si>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</si>
  <si>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</si>
  <si>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</si>
  <si>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</si>
  <si>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</si>
  <si>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</si>
  <si>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</si>
  <si>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</si>
  <si>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</si>
  <si>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</si>
  <si>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</si>
  <si>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</si>
  <si>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</si>
  <si>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</si>
  <si>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</si>
  <si>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</si>
  <si>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</si>
  <si>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</si>
  <si>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</si>
  <si>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</si>
  <si>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</si>
  <si>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</si>
  <si>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</si>
  <si>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</si>
  <si>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</si>
  <si>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</si>
  <si>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</si>
  <si>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</si>
  <si>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</si>
  <si>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</si>
  <si>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</si>
  <si>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</si>
  <si>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</si>
  <si>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</si>
  <si>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</si>
  <si>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</si>
  <si>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</si>
  <si>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</si>
  <si>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</si>
  <si>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</si>
  <si>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</si>
  <si>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</si>
  <si>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</si>
  <si>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</si>
  <si>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</si>
  <si>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</si>
  <si>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</si>
  <si>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</si>
  <si>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</si>
  <si>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</si>
  <si>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</si>
  <si>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</si>
  <si>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</si>
  <si>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</si>
  <si>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</si>
  <si>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</si>
  <si>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</si>
  <si>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</si>
  <si>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</si>
  <si>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</si>
  <si>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</si>
  <si>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</si>
  <si>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</si>
  <si>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</si>
  <si>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</si>
  <si>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</si>
  <si>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</si>
  <si>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</si>
  <si>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</si>
  <si>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</si>
  <si>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</si>
  <si>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</si>
  <si>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</si>
  <si>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</si>
  <si>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</si>
  <si>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</si>
  <si>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</si>
  <si>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</si>
  <si>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</si>
  <si>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</si>
  <si>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</si>
  <si>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</si>
  <si>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</si>
  <si>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</si>
  <si>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</si>
  <si>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</si>
  <si>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</si>
  <si>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</si>
  <si>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</si>
  <si>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</si>
  <si>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</si>
  <si>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</si>
  <si>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</si>
  <si>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</si>
  <si>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</si>
  <si>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</si>
  <si>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</si>
  <si>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</si>
  <si>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</si>
  <si>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</si>
  <si>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</si>
  <si>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</si>
  <si>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</si>
  <si>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</si>
  <si>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</si>
  <si>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</si>
  <si>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</si>
  <si>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</si>
  <si>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</si>
  <si>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</si>
  <si>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</si>
  <si>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</si>
  <si>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</si>
  <si>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</si>
  <si>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</si>
  <si>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</si>
  <si>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</si>
  <si>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</si>
  <si>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</si>
  <si>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</si>
  <si>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</si>
  <si>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</si>
  <si>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</si>
  <si>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</si>
  <si>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</si>
  <si>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</si>
  <si>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</si>
  <si>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</si>
  <si>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</si>
  <si>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</si>
  <si>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</si>
  <si>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</si>
  <si>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</si>
  <si>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</si>
  <si>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</si>
  <si>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</si>
  <si>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</si>
  <si>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</si>
  <si>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</si>
  <si>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</si>
  <si>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</si>
  <si>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</si>
  <si>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</si>
  <si>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</si>
  <si>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</si>
  <si>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</si>
  <si>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</si>
  <si>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</si>
  <si>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</si>
  <si>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</si>
  <si>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</si>
  <si>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</si>
  <si>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</si>
  <si>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</si>
  <si>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</si>
  <si>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</si>
  <si>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</si>
  <si>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</si>
  <si>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</si>
  <si>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</si>
  <si>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</si>
  <si>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</si>
  <si>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</si>
  <si>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</si>
  <si>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</si>
  <si>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</si>
  <si>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</si>
  <si>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</si>
  <si>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</si>
  <si>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</si>
  <si>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</si>
  <si>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</si>
  <si>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</si>
  <si>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</si>
  <si>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</si>
  <si>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</si>
  <si>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</si>
  <si>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</si>
  <si>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</si>
  <si>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</si>
  <si>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</si>
  <si>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</si>
  <si>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</si>
  <si>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</si>
  <si>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</si>
  <si>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</si>
  <si>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</si>
  <si>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</si>
  <si>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</si>
  <si>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</si>
  <si>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</si>
  <si>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</si>
  <si>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</si>
  <si>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</si>
  <si>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</si>
  <si>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</si>
  <si>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</si>
  <si>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</si>
  <si>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</si>
  <si>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</si>
  <si>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</si>
  <si>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</si>
  <si>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</si>
  <si>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</si>
  <si>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</si>
  <si>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</si>
  <si>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</si>
  <si>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</si>
  <si>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</si>
  <si>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</si>
  <si>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</si>
  <si>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</si>
  <si>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</si>
  <si>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</si>
  <si>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</si>
  <si>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</si>
  <si>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</si>
  <si>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</si>
  <si>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</si>
  <si>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</si>
  <si>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</si>
  <si>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</si>
  <si>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</si>
  <si>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</si>
  <si>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</si>
  <si>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</si>
  <si>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</si>
  <si>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</si>
  <si>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</si>
  <si>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</si>
  <si>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</si>
  <si>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</si>
  <si>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</si>
  <si>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</si>
  <si>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</si>
  <si>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</si>
  <si>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</si>
  <si>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</si>
  <si>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</si>
  <si>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</si>
  <si>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</si>
  <si>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</si>
  <si>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</si>
  <si>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</si>
  <si>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</si>
  <si>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</si>
  <si>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</si>
  <si>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</si>
  <si>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</si>
  <si>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</si>
  <si>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</si>
  <si>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</si>
  <si>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</si>
  <si>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</si>
  <si>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</si>
  <si>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</si>
  <si>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</si>
  <si>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</si>
  <si>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</si>
  <si>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</si>
  <si>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</si>
  <si>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</si>
  <si>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</si>
  <si>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</si>
  <si>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</si>
  <si>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</si>
  <si>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</si>
  <si>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</si>
  <si>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</si>
  <si>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</si>
  <si>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</si>
  <si>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</si>
  <si>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</si>
  <si>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</si>
  <si>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</si>
  <si>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</si>
  <si>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</si>
  <si>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</si>
  <si>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</si>
  <si>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</si>
  <si>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</si>
  <si>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</si>
  <si>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</si>
  <si>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</si>
  <si>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</si>
  <si>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</si>
  <si>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</si>
  <si>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</si>
  <si>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</si>
  <si>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</si>
  <si>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</si>
  <si>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</si>
  <si>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</si>
  <si>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</si>
  <si>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</si>
  <si>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</si>
  <si>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</si>
  <si>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</si>
  <si>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</si>
  <si>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</si>
  <si>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</si>
  <si>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</si>
  <si>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</si>
  <si>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</si>
  <si>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</si>
  <si>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</si>
  <si>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</si>
  <si>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</si>
  <si>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</si>
  <si>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</si>
  <si>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</si>
  <si>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</si>
  <si>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</si>
  <si>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</si>
  <si>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</si>
  <si>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</si>
  <si>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</si>
  <si>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</si>
  <si>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</si>
  <si>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</si>
  <si>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</si>
  <si>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</si>
  <si>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</si>
  <si>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</si>
  <si>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</si>
  <si>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</si>
  <si>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</si>
  <si>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</si>
  <si>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</si>
  <si>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</si>
  <si>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</si>
  <si>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</si>
  <si>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</si>
  <si>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</si>
  <si>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</si>
  <si>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</si>
  <si>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</si>
  <si>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</si>
  <si>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</si>
  <si>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</si>
  <si>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</si>
  <si>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</si>
  <si>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</si>
  <si>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</si>
  <si>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</si>
  <si>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</si>
  <si>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</si>
  <si>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</si>
  <si>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</si>
  <si>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</si>
  <si>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</si>
  <si>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</si>
  <si>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</si>
  <si>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</si>
  <si>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</si>
  <si>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</si>
  <si>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</si>
  <si>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</si>
  <si>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</si>
  <si>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</si>
  <si>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</si>
  <si>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</si>
  <si>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</si>
  <si>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</si>
  <si>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</si>
  <si>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</si>
  <si>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</si>
  <si>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</si>
  <si>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</si>
  <si>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</si>
  <si>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</si>
  <si>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</si>
  <si>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</si>
  <si>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</si>
  <si>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</si>
  <si>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</si>
  <si>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</si>
  <si>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</si>
  <si>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</si>
  <si>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</si>
  <si>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</si>
  <si>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</si>
  <si>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</si>
  <si>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</si>
  <si>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</si>
  <si>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</si>
  <si>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</si>
  <si>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</si>
  <si>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</si>
  <si>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</si>
  <si>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</si>
  <si>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</si>
  <si>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</si>
  <si>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</si>
  <si>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</si>
  <si>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</si>
  <si>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</si>
  <si>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</si>
  <si>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</si>
  <si>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</si>
  <si>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</si>
  <si>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</si>
  <si>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</si>
  <si>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</si>
  <si>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</si>
  <si>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</si>
  <si>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</si>
  <si>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</si>
  <si>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</si>
  <si>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</si>
  <si>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</si>
  <si>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</si>
  <si>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</si>
  <si>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</si>
  <si>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</si>
  <si>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</si>
  <si>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</si>
  <si>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</si>
  <si>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</si>
  <si>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</si>
  <si>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</si>
  <si>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</si>
  <si>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</si>
  <si>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</si>
  <si>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</si>
  <si>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</si>
  <si>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</si>
  <si>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</si>
  <si>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</si>
  <si>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</si>
  <si>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</si>
  <si>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</si>
  <si>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</si>
  <si>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</si>
  <si>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</si>
  <si>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</si>
  <si>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</si>
  <si>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</si>
  <si>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</si>
  <si>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</si>
  <si>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</si>
  <si>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</si>
  <si>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</si>
  <si>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</si>
  <si>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</si>
  <si>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</si>
  <si>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</si>
  <si>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</si>
  <si>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</si>
  <si>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</si>
  <si>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</si>
  <si>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</si>
  <si>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</si>
  <si>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</si>
  <si>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</si>
  <si>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</si>
  <si>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</si>
  <si>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</si>
  <si>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</si>
  <si>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</si>
  <si>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</si>
  <si>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</si>
  <si>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</si>
  <si>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</si>
  <si>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</si>
  <si>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</si>
  <si>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</si>
  <si>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</si>
  <si>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</si>
  <si>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</si>
  <si>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</si>
  <si>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</si>
  <si>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</si>
  <si>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</si>
  <si>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</si>
  <si>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</si>
  <si>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</si>
  <si>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</si>
  <si>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</si>
  <si>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</si>
  <si>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</si>
  <si>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</si>
  <si>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</si>
  <si>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</si>
  <si>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</si>
  <si>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</si>
  <si>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</si>
  <si>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</si>
  <si>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</si>
  <si>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</si>
  <si>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</si>
  <si>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</si>
  <si>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</si>
  <si>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</si>
  <si>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</si>
  <si>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</si>
  <si>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</si>
  <si>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</si>
  <si>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</si>
  <si>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</si>
  <si>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</si>
  <si>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</si>
  <si>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</si>
  <si>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</si>
  <si>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</si>
  <si>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</si>
  <si>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</si>
  <si>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</si>
  <si>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</si>
  <si>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</si>
  <si>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</si>
  <si>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</si>
  <si>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</si>
  <si>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</si>
  <si>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</si>
  <si>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</si>
  <si>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</si>
  <si>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</si>
  <si>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</si>
  <si>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</si>
  <si>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</si>
  <si>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</si>
  <si>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</si>
  <si>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</si>
  <si>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</si>
  <si>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</si>
  <si>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</si>
  <si>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</si>
  <si>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</si>
  <si>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</si>
  <si>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</si>
  <si>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</si>
  <si>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</si>
  <si>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</si>
  <si>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</si>
  <si>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</si>
  <si>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</si>
  <si>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</si>
  <si>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</si>
  <si>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</si>
  <si>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</si>
  <si>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</si>
  <si>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</si>
  <si>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</si>
  <si>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</si>
  <si>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</si>
  <si>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</si>
  <si>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</si>
  <si>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</si>
  <si>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</si>
  <si>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</si>
  <si>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</si>
  <si>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</si>
  <si>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</si>
  <si>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</si>
  <si>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</si>
  <si>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</si>
  <si>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</si>
  <si>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</si>
  <si>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</si>
  <si>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</si>
  <si>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</si>
  <si>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</si>
  <si>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</si>
  <si>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</si>
  <si>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</si>
  <si>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</si>
  <si>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</si>
  <si>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</si>
  <si>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</si>
  <si>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</si>
  <si>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</si>
  <si>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</si>
  <si>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</si>
  <si>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</si>
  <si>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</si>
  <si>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</si>
  <si>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</si>
  <si>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</si>
  <si>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</si>
  <si>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</si>
  <si>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</si>
  <si>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</si>
  <si>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</si>
  <si>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</si>
  <si>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</si>
  <si>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</si>
  <si>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</si>
  <si>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</si>
  <si>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</si>
  <si>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</si>
  <si>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</si>
  <si>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</si>
  <si>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</si>
  <si>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</si>
  <si>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</si>
  <si>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</si>
  <si>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</si>
  <si>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</si>
  <si>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</si>
  <si>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</si>
  <si>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</si>
  <si>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</si>
  <si>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</si>
  <si>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</si>
  <si>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</si>
  <si>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</si>
  <si>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</si>
  <si>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</si>
  <si>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</si>
  <si>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</si>
  <si>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</si>
  <si>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</si>
  <si>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</si>
  <si>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</si>
  <si>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</si>
  <si>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</si>
  <si>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</si>
  <si>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</si>
  <si>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</si>
  <si>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</si>
  <si>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</si>
  <si>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</si>
  <si>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</si>
  <si>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</si>
  <si>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</si>
  <si>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</si>
  <si>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</si>
  <si>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</si>
  <si>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</si>
  <si>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</si>
  <si>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</si>
  <si>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</si>
  <si>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</si>
  <si>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</si>
  <si>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</si>
  <si>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</si>
  <si>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</si>
  <si>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</si>
  <si>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</si>
  <si>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</si>
  <si>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</si>
  <si>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</si>
  <si>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</si>
  <si>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</si>
  <si>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</si>
  <si>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</si>
  <si>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</si>
  <si>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</si>
  <si>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</si>
  <si>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</si>
  <si>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</si>
  <si>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</si>
  <si>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</si>
  <si>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</si>
  <si>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</si>
  <si>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</si>
  <si>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</si>
  <si>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</si>
  <si>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</si>
  <si>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</si>
  <si>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</si>
  <si>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</si>
  <si>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</si>
  <si>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</si>
  <si>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</si>
  <si>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</si>
  <si>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</si>
  <si>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</si>
  <si>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</si>
  <si>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</si>
  <si>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</si>
  <si>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</si>
  <si>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</si>
  <si>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</si>
  <si>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</si>
  <si>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</si>
  <si>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</si>
  <si>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</si>
  <si>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</si>
  <si>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</si>
  <si>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</si>
  <si>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</si>
  <si>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</si>
  <si>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</si>
  <si>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</si>
  <si>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</si>
  <si>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</si>
  <si>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</si>
  <si>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</si>
  <si>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</si>
  <si>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</si>
  <si>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</si>
  <si>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</si>
  <si>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</si>
  <si>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</si>
  <si>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</si>
  <si>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</si>
  <si>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</si>
  <si>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</si>
  <si>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</si>
  <si>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</si>
  <si>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</si>
  <si>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</si>
  <si>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</si>
  <si>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</si>
  <si>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</si>
  <si>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</si>
  <si>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</si>
  <si>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</si>
  <si>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</si>
  <si>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</si>
  <si>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</si>
  <si>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</si>
  <si>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</si>
  <si>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</si>
  <si>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</si>
  <si>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</si>
  <si>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</si>
  <si>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</si>
  <si>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</si>
  <si>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</si>
  <si>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</si>
  <si>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</si>
  <si>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</si>
  <si>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</si>
  <si>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</si>
  <si>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</si>
  <si>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</si>
  <si>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</si>
  <si>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</si>
  <si>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</si>
  <si>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</si>
  <si>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</si>
  <si>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</si>
  <si>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</si>
  <si>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</si>
  <si>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</si>
  <si>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</si>
  <si>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</si>
  <si>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</si>
  <si>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</si>
  <si>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</si>
  <si>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</si>
  <si>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</si>
  <si>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</si>
  <si>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</si>
  <si>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</si>
  <si>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</si>
  <si>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</si>
  <si>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</si>
  <si>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</si>
  <si>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</si>
  <si>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</si>
  <si>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</si>
  <si>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</si>
  <si>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</si>
  <si>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</si>
  <si>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</si>
  <si>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</si>
  <si>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</si>
  <si>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</si>
  <si>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</si>
  <si>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</si>
  <si>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</si>
  <si>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</si>
  <si>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</si>
  <si>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</si>
  <si>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</si>
  <si>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</si>
  <si>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</si>
  <si>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</si>
  <si>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</si>
  <si>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</si>
  <si>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</si>
  <si>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</si>
  <si>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</si>
  <si>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</si>
  <si>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</si>
  <si>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</si>
  <si>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</si>
  <si>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</si>
  <si>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</si>
  <si>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</si>
  <si>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</si>
  <si>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</si>
  <si>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</si>
  <si>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</si>
  <si>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</si>
  <si>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</si>
  <si>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</si>
  <si>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</si>
  <si>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</si>
  <si>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</si>
  <si>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</si>
  <si>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</si>
  <si>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</si>
  <si>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</si>
  <si>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</si>
  <si>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</si>
  <si>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</si>
  <si>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</si>
  <si>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</si>
  <si>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</si>
  <si>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</si>
  <si>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</si>
  <si>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</si>
  <si>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</si>
  <si>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</si>
  <si>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</si>
  <si>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</si>
  <si>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</si>
  <si>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</si>
  <si>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</si>
  <si>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</si>
  <si>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</si>
  <si>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</si>
  <si>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</si>
  <si>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</si>
  <si>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</si>
  <si>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</si>
  <si>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</si>
  <si>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</si>
  <si>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</si>
  <si>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</si>
  <si>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</si>
  <si>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</si>
  <si>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</si>
  <si>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</si>
  <si>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</si>
  <si>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</si>
  <si>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</si>
  <si>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</si>
  <si>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</si>
  <si>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</si>
  <si>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</si>
  <si>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</si>
  <si>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</si>
  <si>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</si>
  <si>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</si>
  <si>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</si>
  <si>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</si>
  <si>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</si>
  <si>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</si>
  <si>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</si>
  <si>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</si>
  <si>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</si>
  <si>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</si>
  <si>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</si>
  <si>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</si>
  <si>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</si>
  <si>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</si>
  <si>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</si>
  <si>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</si>
  <si>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</si>
  <si>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</si>
  <si>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</si>
  <si>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</si>
  <si>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</si>
  <si>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</si>
  <si>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</si>
  <si>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</si>
  <si>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</si>
  <si>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</si>
  <si>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</si>
  <si>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</si>
  <si>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</si>
  <si>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</si>
  <si>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</si>
  <si>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</si>
  <si>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</si>
  <si>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</si>
  <si>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</si>
  <si>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</si>
  <si>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</si>
  <si>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</si>
  <si>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</si>
  <si>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</si>
  <si>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</si>
  <si>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</si>
  <si>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</si>
  <si>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</si>
  <si>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</si>
  <si>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</si>
  <si>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</si>
  <si>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</si>
  <si>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</si>
  <si>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</si>
  <si>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</si>
  <si>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</si>
  <si>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</si>
  <si>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</si>
  <si>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</si>
  <si>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</si>
  <si>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</si>
  <si>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</si>
  <si>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</si>
  <si>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</si>
  <si>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</si>
  <si>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</si>
  <si>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</si>
  <si>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</si>
  <si>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</si>
  <si>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</si>
  <si>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</si>
  <si>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</si>
  <si>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</si>
  <si>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</si>
  <si>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</si>
  <si>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</si>
  <si>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</si>
  <si>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</si>
  <si>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</si>
  <si>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</si>
  <si>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</si>
  <si>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</si>
  <si>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</si>
  <si>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</si>
  <si>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</si>
  <si>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</si>
  <si>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</si>
  <si>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</si>
  <si>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</si>
  <si>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</si>
  <si>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</si>
  <si>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</si>
  <si>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</si>
  <si>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</si>
  <si>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</si>
  <si>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</si>
  <si>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</si>
  <si>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</si>
  <si>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</si>
  <si>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</si>
  <si>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</si>
  <si>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</si>
  <si>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</si>
  <si>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</si>
  <si>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</si>
  <si>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</si>
  <si>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</si>
  <si>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</si>
  <si>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</si>
  <si>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</si>
  <si>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</si>
  <si>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</si>
  <si>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</si>
  <si>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</si>
  <si>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</si>
  <si>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</si>
  <si>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</si>
  <si>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</si>
  <si>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</si>
  <si>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</si>
  <si>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</si>
  <si>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</si>
  <si>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</si>
  <si>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</si>
  <si>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</si>
  <si>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</si>
  <si>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</si>
  <si>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</si>
  <si>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</si>
  <si>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</si>
  <si>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</si>
  <si>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</si>
  <si>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</si>
  <si>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</si>
  <si>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</si>
  <si>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</si>
  <si>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</si>
  <si>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</si>
  <si>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</si>
  <si>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</si>
  <si>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</si>
  <si>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</si>
  <si>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</si>
  <si>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</si>
  <si>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</si>
  <si>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</si>
  <si>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</si>
  <si>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</si>
  <si>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</si>
  <si>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</si>
  <si>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</si>
  <si>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</si>
  <si>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</si>
  <si>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</si>
  <si>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</si>
  <si>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</si>
  <si>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</si>
  <si>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</si>
  <si>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</si>
  <si>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</si>
  <si>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</si>
  <si>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</si>
  <si>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</si>
  <si>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</si>
  <si>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</si>
  <si>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</si>
  <si>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</si>
  <si>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</si>
  <si>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</si>
  <si>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</si>
  <si>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</si>
  <si>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</si>
  <si>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</si>
  <si>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</si>
  <si>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</si>
  <si>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</si>
  <si>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</si>
  <si>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</si>
  <si>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</si>
  <si>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</si>
  <si>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</si>
  <si>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</si>
  <si>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</si>
  <si>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</si>
  <si>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</si>
  <si>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</si>
  <si>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</si>
  <si>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</si>
  <si>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</si>
  <si>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</si>
  <si>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</si>
  <si>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</si>
  <si>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</si>
  <si>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</si>
  <si>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</si>
  <si>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</si>
  <si>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</si>
  <si>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</si>
  <si>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</si>
  <si>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</si>
  <si>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</si>
  <si>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</si>
  <si>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</si>
  <si>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</si>
  <si>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</si>
  <si>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</si>
  <si>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</si>
  <si>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</si>
  <si>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</si>
  <si>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</si>
  <si>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</si>
  <si>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</si>
  <si>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</si>
  <si>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</si>
  <si>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</si>
  <si>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</si>
  <si>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</si>
  <si>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</si>
  <si>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</si>
  <si>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</si>
  <si>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</si>
  <si>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</si>
  <si>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</si>
  <si>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</si>
  <si>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</si>
  <si>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</si>
  <si>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</si>
  <si>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</si>
  <si>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</si>
  <si>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</si>
  <si>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</si>
  <si>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</si>
  <si>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</si>
  <si>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</si>
  <si>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</si>
  <si>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</si>
  <si>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</si>
  <si>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</si>
  <si>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</si>
  <si>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</si>
  <si>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</si>
  <si>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</si>
  <si>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</si>
  <si>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</si>
  <si>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</si>
  <si>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</si>
  <si>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</si>
  <si>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</si>
  <si>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</si>
  <si>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</si>
  <si>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</si>
  <si>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</si>
  <si>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</si>
  <si>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</si>
  <si>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</si>
  <si>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</si>
  <si>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</si>
  <si>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</si>
  <si>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</si>
  <si>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</si>
  <si>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</si>
  <si>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</si>
  <si>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</si>
  <si>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</si>
  <si>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</si>
  <si>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</si>
  <si>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</si>
  <si>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</si>
  <si>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</si>
  <si>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</si>
  <si>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</si>
  <si>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</si>
  <si>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</si>
  <si>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</si>
  <si>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</si>
  <si>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</si>
  <si>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</si>
  <si>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</si>
  <si>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</si>
  <si>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</si>
  <si>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</si>
  <si>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</si>
  <si>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</si>
  <si>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</si>
  <si>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</si>
  <si>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</si>
  <si>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</si>
  <si>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</si>
  <si>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</si>
  <si>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</si>
  <si>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</si>
  <si>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</si>
  <si>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</si>
  <si>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</si>
  <si>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</si>
  <si>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</si>
  <si>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</si>
  <si>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</si>
  <si>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</si>
  <si>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</si>
  <si>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</si>
  <si>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</si>
  <si>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</si>
  <si>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</si>
  <si>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</si>
  <si>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</si>
  <si>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</si>
  <si>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</si>
  <si>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</si>
  <si>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</si>
  <si>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</si>
  <si>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</si>
  <si>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</si>
  <si>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</si>
  <si>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</si>
  <si>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</si>
  <si>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</si>
  <si>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</si>
  <si>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</si>
  <si>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</si>
  <si>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</si>
  <si>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</si>
  <si>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</si>
  <si>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</si>
  <si>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</si>
  <si>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</si>
  <si>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</si>
  <si>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</si>
  <si>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</si>
  <si>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</si>
  <si>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</si>
  <si>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</si>
  <si>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</si>
  <si>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</si>
  <si>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</si>
  <si>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</si>
  <si>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</si>
  <si>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</si>
  <si>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</si>
  <si>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</si>
  <si>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</si>
  <si>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</si>
  <si>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</si>
  <si>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</si>
  <si>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</si>
  <si>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</si>
  <si>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</si>
  <si>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</si>
  <si>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</si>
  <si>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</si>
  <si>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</si>
  <si>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</si>
  <si>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</si>
  <si>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</si>
  <si>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</si>
  <si>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</si>
  <si>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</si>
  <si>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</si>
  <si>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</si>
  <si>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</si>
  <si>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</si>
  <si>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</si>
  <si>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</si>
  <si>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</si>
  <si>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</si>
  <si>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</si>
  <si>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</si>
  <si>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</si>
  <si>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</si>
  <si>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</si>
  <si>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</si>
  <si>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</si>
  <si>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</si>
  <si>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</si>
  <si>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</si>
  <si>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</si>
  <si>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</si>
  <si>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</si>
  <si>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</si>
  <si>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</si>
  <si>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</si>
  <si>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</si>
  <si>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</si>
  <si>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</si>
  <si>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</si>
  <si>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</si>
  <si>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</si>
  <si>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</si>
  <si>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</si>
  <si>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</si>
  <si>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</si>
  <si>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</si>
  <si>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</si>
  <si>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</si>
  <si>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</si>
  <si>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</si>
  <si>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</si>
  <si>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</si>
  <si>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</si>
  <si>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</si>
  <si>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</si>
  <si>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</si>
  <si>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</si>
  <si>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</si>
  <si>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</si>
  <si>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</si>
  <si>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</si>
  <si>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</si>
  <si>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</si>
  <si>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</si>
  <si>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</si>
  <si>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</si>
  <si>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</si>
  <si>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</si>
  <si>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</si>
  <si>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</si>
  <si>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</si>
  <si>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</si>
  <si>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</si>
  <si>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</si>
  <si>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</si>
  <si>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</si>
  <si>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</si>
  <si>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</si>
  <si>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</si>
  <si>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</si>
  <si>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</si>
  <si>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</si>
  <si>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</si>
  <si>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</si>
  <si>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</si>
  <si>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</si>
  <si>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</si>
  <si>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</si>
  <si>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</si>
  <si>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</si>
  <si>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</si>
  <si>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</si>
  <si>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</si>
  <si>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</si>
  <si>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</si>
  <si>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</si>
  <si>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</si>
  <si>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</si>
  <si>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</si>
  <si>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</si>
  <si>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</si>
  <si>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</si>
  <si>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</si>
  <si>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</si>
  <si>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</si>
  <si>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</si>
  <si>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</si>
  <si>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</si>
  <si>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</si>
  <si>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</si>
  <si>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</si>
  <si>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</si>
  <si>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</si>
  <si>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</si>
  <si>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</si>
  <si>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</si>
  <si>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</si>
  <si>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</si>
  <si>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</si>
  <si>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</si>
  <si>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</si>
  <si>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</si>
  <si>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</si>
  <si>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</si>
  <si>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</si>
  <si>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</si>
  <si>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</si>
  <si>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</si>
  <si>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</si>
  <si>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</si>
  <si>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</si>
  <si>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</si>
  <si>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</si>
  <si>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</si>
  <si>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</si>
  <si>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</si>
  <si>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</si>
  <si>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</si>
  <si>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</si>
  <si>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</si>
  <si>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</si>
  <si>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</si>
  <si>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</si>
  <si>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</si>
  <si>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</si>
  <si>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</si>
  <si>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</si>
  <si>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</si>
  <si>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</si>
  <si>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</si>
  <si>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</si>
  <si>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</si>
  <si>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</si>
  <si>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</si>
  <si>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</si>
  <si>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</si>
  <si>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</si>
  <si>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</si>
  <si>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</si>
  <si>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</si>
  <si>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</si>
  <si>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</si>
  <si>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</si>
  <si>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</si>
  <si>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</si>
  <si>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</si>
  <si>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</si>
  <si>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</si>
  <si>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</si>
  <si>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</si>
  <si>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</si>
  <si>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</si>
  <si>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</si>
  <si>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</si>
  <si>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</si>
  <si>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</si>
  <si>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</si>
  <si>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</si>
  <si>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</si>
  <si>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</si>
  <si>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</si>
  <si>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</si>
  <si>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</si>
  <si>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</si>
  <si>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</si>
  <si>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</si>
  <si>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</si>
  <si>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</si>
  <si>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</si>
  <si>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</si>
  <si>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</si>
  <si>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</si>
  <si>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</si>
  <si>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</si>
  <si>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</si>
  <si>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</si>
  <si>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</si>
  <si>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</si>
  <si>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</si>
  <si>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</si>
  <si>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</si>
  <si>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</si>
  <si>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</si>
  <si>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</si>
  <si>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</si>
  <si>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</si>
  <si>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</si>
  <si>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</si>
  <si>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</si>
  <si>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</si>
  <si>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</si>
  <si>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</si>
  <si>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</si>
  <si>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</si>
  <si>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</si>
  <si>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</si>
  <si>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</si>
  <si>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</si>
  <si>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</si>
  <si>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</si>
  <si>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</si>
  <si>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</si>
  <si>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</si>
  <si>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</si>
  <si>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</si>
  <si>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</si>
  <si>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</si>
  <si>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</si>
  <si>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</si>
  <si>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</si>
  <si>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</si>
  <si>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</si>
  <si>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</si>
  <si>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</si>
  <si>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</si>
  <si>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</si>
  <si>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</si>
  <si>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</si>
  <si>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</si>
  <si>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</si>
  <si>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</si>
  <si>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</si>
  <si>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</si>
  <si>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</si>
  <si>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</si>
  <si>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</si>
  <si>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</si>
  <si>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</si>
  <si>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</si>
  <si>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</si>
  <si>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</si>
  <si>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</si>
  <si>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</si>
  <si>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</si>
  <si>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</si>
  <si>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</si>
  <si>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</si>
  <si>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</si>
  <si>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</si>
  <si>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</si>
  <si>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</si>
  <si>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</si>
  <si>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</si>
  <si>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</si>
  <si>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</si>
  <si>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</si>
  <si>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</si>
  <si>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</si>
  <si>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</si>
  <si>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</si>
  <si>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</si>
  <si>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</si>
  <si>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</si>
  <si>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</si>
  <si>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</si>
  <si>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</si>
  <si>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</si>
  <si>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</si>
  <si>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</si>
  <si>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</si>
  <si>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</si>
  <si>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</si>
  <si>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</si>
  <si>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</si>
  <si>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</si>
  <si>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</si>
  <si>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</si>
  <si>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</si>
  <si>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</si>
  <si>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</si>
  <si>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</si>
  <si>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</si>
  <si>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</si>
  <si>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</si>
  <si>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</si>
  <si>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</si>
  <si>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</si>
  <si>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</si>
  <si>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</si>
  <si>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</si>
  <si>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</si>
  <si>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</si>
  <si>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</si>
  <si>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</si>
  <si>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</si>
  <si>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</si>
  <si>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</si>
  <si>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</si>
  <si>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</si>
  <si>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</si>
  <si>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</si>
  <si>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</si>
  <si>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</si>
  <si>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</si>
  <si>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</si>
  <si>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</si>
  <si>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</si>
  <si>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</si>
  <si>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</si>
  <si>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</si>
  <si>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</si>
  <si>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</si>
  <si>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</si>
  <si>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</si>
  <si>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</si>
  <si>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</si>
  <si>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</si>
  <si>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</si>
  <si>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</si>
  <si>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</si>
  <si>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</si>
  <si>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</si>
  <si>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</si>
  <si>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</si>
  <si>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</si>
  <si>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</si>
  <si>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</si>
  <si>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</si>
  <si>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</si>
  <si>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</si>
  <si>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</si>
  <si>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</si>
  <si>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</si>
  <si>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</si>
  <si>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</si>
  <si>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</si>
  <si>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</si>
  <si>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</si>
  <si>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</si>
  <si>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</si>
  <si>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</si>
  <si>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</si>
  <si>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</si>
  <si>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</si>
  <si>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</si>
  <si>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</si>
  <si>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</si>
  <si>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</si>
  <si>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</si>
  <si>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</si>
  <si>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</si>
  <si>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</si>
  <si>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</si>
  <si>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</si>
  <si>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</si>
  <si>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</si>
  <si>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</si>
  <si>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</si>
  <si>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</si>
  <si>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</si>
  <si>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</si>
  <si>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</si>
  <si>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</si>
  <si>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</si>
  <si>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</si>
  <si>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</si>
  <si>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</si>
  <si>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</si>
  <si>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</si>
  <si>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</si>
  <si>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</si>
  <si>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</si>
  <si>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</si>
  <si>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</si>
  <si>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</si>
  <si>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</si>
  <si>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</si>
  <si>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</si>
  <si>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</si>
  <si>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</si>
  <si>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</si>
  <si>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</si>
  <si>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</si>
  <si>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</si>
  <si>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</si>
  <si>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</si>
  <si>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</si>
  <si>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</si>
  <si>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</si>
  <si>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</si>
  <si>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</si>
  <si>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</si>
  <si>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</si>
  <si>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</si>
  <si>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</si>
  <si>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</si>
  <si>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</si>
  <si>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</si>
  <si>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</si>
  <si>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</si>
  <si>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</si>
  <si>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</si>
  <si>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</si>
  <si>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</si>
  <si>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</si>
  <si>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</si>
  <si>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</si>
  <si>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</si>
  <si>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</si>
  <si>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</si>
  <si>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</si>
  <si>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</si>
  <si>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</si>
  <si>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</si>
  <si>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</si>
  <si>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</si>
  <si>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</si>
  <si>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</si>
  <si>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</si>
  <si>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</si>
  <si>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</si>
  <si>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</si>
  <si>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</si>
  <si>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</si>
  <si>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</si>
  <si>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</si>
  <si>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</si>
  <si>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</si>
  <si>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</si>
  <si>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</si>
  <si>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</si>
  <si>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</si>
  <si>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</si>
  <si>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</si>
  <si>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</si>
  <si>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</si>
  <si>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</si>
  <si>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</si>
  <si>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</si>
  <si>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</si>
  <si>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</si>
  <si>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</si>
  <si>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</si>
  <si>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</si>
  <si>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</si>
  <si>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</si>
  <si>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</si>
  <si>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</si>
  <si>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</si>
  <si>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</si>
  <si>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</si>
  <si>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</si>
  <si>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</si>
  <si>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</si>
  <si>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</si>
  <si>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</si>
  <si>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</si>
  <si>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</si>
  <si>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</si>
  <si>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</si>
  <si>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</si>
  <si>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</si>
  <si>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</si>
  <si>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</si>
  <si>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</si>
  <si>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</si>
  <si>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</si>
  <si>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</si>
  <si>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</si>
  <si>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</si>
  <si>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</si>
  <si>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</si>
  <si>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</si>
  <si>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</si>
  <si>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</si>
  <si>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</si>
  <si>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</si>
  <si>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</si>
  <si>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</si>
  <si>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</si>
  <si>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</si>
  <si>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</si>
  <si>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</si>
  <si>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</si>
  <si>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</si>
  <si>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</si>
  <si>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</si>
  <si>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</si>
  <si>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</si>
  <si>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</si>
  <si>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</si>
  <si>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</si>
  <si>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</si>
  <si>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</si>
  <si>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</si>
  <si>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</si>
  <si>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</si>
  <si>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</si>
  <si>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</si>
  <si>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</si>
  <si>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</si>
  <si>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</si>
  <si>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</si>
  <si>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</si>
  <si>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</si>
  <si>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</si>
  <si>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</si>
  <si>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</si>
  <si>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</si>
  <si>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</si>
  <si>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</si>
  <si>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</si>
  <si>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</si>
  <si>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</si>
  <si>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</si>
  <si>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</si>
  <si>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</si>
  <si>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</si>
  <si>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</si>
  <si>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</si>
  <si>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</si>
  <si>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</si>
  <si>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</si>
  <si>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</si>
  <si>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</si>
  <si>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</si>
  <si>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</si>
  <si>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</si>
  <si>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</si>
  <si>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</si>
  <si>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</si>
  <si>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</si>
  <si>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</si>
  <si>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</si>
  <si>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</si>
  <si>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</si>
  <si>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</si>
  <si>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</si>
  <si>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</si>
  <si>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</si>
  <si>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</si>
  <si>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</si>
  <si>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</si>
  <si>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</si>
  <si>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</si>
  <si>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</si>
  <si>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</si>
  <si>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</si>
  <si>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</si>
  <si>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</si>
  <si>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</si>
  <si>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</si>
  <si>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</si>
  <si>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</si>
  <si>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</si>
  <si>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</si>
  <si>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</si>
  <si>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</si>
  <si>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</si>
  <si>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</si>
  <si>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</si>
  <si>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</si>
  <si>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</si>
  <si>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</si>
  <si>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</si>
  <si>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</si>
  <si>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</si>
  <si>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</si>
  <si>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</si>
  <si>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</si>
  <si>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</si>
  <si>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</si>
  <si>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</si>
  <si>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</si>
  <si>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</si>
  <si>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</si>
  <si>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</si>
  <si>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</si>
  <si>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</si>
  <si>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</si>
  <si>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</si>
  <si>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</si>
  <si>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</si>
  <si>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</si>
  <si>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</si>
  <si>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</si>
  <si>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</si>
  <si>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</si>
  <si>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</si>
  <si>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</si>
  <si>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</si>
  <si>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</si>
  <si>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</si>
  <si>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</si>
  <si>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</si>
  <si>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</si>
  <si>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</si>
  <si>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</si>
  <si>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</si>
  <si>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</si>
  <si>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</si>
  <si>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</si>
  <si>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</si>
  <si>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</si>
  <si>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</si>
  <si>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</si>
  <si>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</si>
  <si>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</si>
  <si>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</si>
  <si>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</si>
  <si>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</si>
  <si>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</si>
  <si>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</si>
  <si>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</si>
  <si>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</si>
  <si>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</si>
  <si>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</si>
  <si>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</si>
  <si>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</si>
  <si>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</si>
  <si>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</si>
  <si>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</si>
  <si>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</si>
  <si>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</si>
  <si>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</si>
  <si>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</si>
  <si>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</si>
  <si>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</si>
  <si>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</si>
  <si>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</si>
  <si>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</si>
  <si>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</si>
  <si>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</si>
  <si>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</si>
  <si>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</si>
  <si>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</si>
  <si>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</si>
  <si>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</si>
  <si>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</si>
  <si>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</si>
  <si>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</si>
  <si>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</si>
  <si>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</si>
  <si>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</si>
  <si>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</si>
  <si>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</si>
  <si>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</si>
  <si>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</si>
  <si>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</si>
  <si>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</si>
  <si>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</si>
  <si>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</si>
  <si>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</si>
  <si>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</si>
  <si>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</si>
  <si>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</si>
  <si>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</si>
  <si>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</si>
  <si>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</si>
  <si>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</si>
  <si>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</si>
  <si>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</si>
  <si>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</si>
  <si>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</si>
  <si>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</si>
  <si>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</si>
  <si>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</si>
  <si>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</si>
  <si>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</si>
  <si>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</si>
  <si>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</si>
  <si>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</si>
  <si>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</si>
  <si>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</si>
  <si>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</si>
  <si>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</si>
  <si>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</si>
  <si>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</si>
  <si>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</si>
  <si>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</si>
  <si>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</si>
  <si>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</si>
  <si>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</si>
  <si>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</si>
  <si>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</si>
  <si>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</si>
  <si>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</si>
  <si>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</si>
  <si>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</si>
  <si>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</si>
  <si>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</si>
  <si>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</si>
  <si>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</si>
  <si>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</si>
  <si>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</si>
  <si>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</si>
  <si>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</si>
  <si>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</si>
  <si>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</si>
  <si>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</si>
  <si>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</si>
  <si>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</si>
  <si>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</si>
  <si>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</si>
  <si>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</si>
  <si>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</si>
  <si>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</si>
  <si>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</si>
  <si>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</si>
  <si>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</si>
  <si>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</si>
  <si>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</si>
  <si>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</si>
  <si>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</si>
  <si>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</si>
  <si>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</si>
  <si>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</si>
  <si>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</si>
  <si>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</si>
  <si>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</si>
  <si>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</si>
  <si>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</si>
  <si>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</si>
  <si>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</si>
  <si>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</si>
  <si>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</si>
  <si>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</si>
  <si>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</si>
  <si>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</si>
  <si>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</si>
  <si>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</si>
  <si>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</si>
  <si>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</si>
  <si>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</si>
  <si>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</si>
  <si>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</si>
  <si>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</si>
  <si>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</si>
  <si>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</si>
  <si>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</si>
  <si>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</si>
  <si>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</si>
  <si>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</si>
  <si>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</si>
  <si>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</si>
  <si>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</si>
  <si>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</si>
  <si>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</si>
  <si>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</si>
  <si>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</si>
  <si>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</si>
  <si>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</si>
  <si>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</si>
  <si>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</si>
  <si>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</si>
  <si>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</si>
  <si>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</si>
  <si>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</si>
  <si>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</si>
  <si>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</si>
  <si>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</si>
  <si>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</si>
  <si>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</si>
  <si>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</si>
  <si>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</si>
  <si>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</si>
  <si>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</si>
  <si>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</si>
  <si>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</si>
  <si>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</si>
  <si>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</si>
  <si>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</si>
  <si>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</si>
  <si>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</si>
  <si>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</si>
  <si>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</si>
  <si>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</si>
  <si>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</si>
  <si>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</si>
  <si>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</si>
  <si>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</si>
  <si>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</si>
  <si>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</si>
  <si>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</si>
  <si>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</si>
  <si>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</si>
  <si>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</si>
  <si>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</si>
  <si>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</si>
  <si>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</si>
  <si>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</si>
  <si>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</si>
  <si>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</si>
  <si>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</si>
  <si>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</si>
  <si>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</si>
  <si>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</si>
  <si>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</si>
  <si>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</si>
  <si>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</si>
  <si>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</si>
  <si>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</si>
  <si>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</si>
  <si>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</si>
  <si>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</si>
  <si>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</si>
  <si>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</si>
  <si>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</si>
  <si>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</si>
  <si>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</si>
  <si>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</si>
  <si>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</si>
  <si>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</si>
  <si>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</si>
  <si>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</si>
  <si>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</si>
  <si>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</si>
  <si>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</si>
  <si>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</si>
  <si>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</si>
  <si>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</si>
  <si>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</si>
  <si>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</si>
  <si>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</si>
  <si>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</si>
  <si>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</si>
  <si>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</si>
  <si>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</si>
  <si>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</si>
  <si>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</si>
  <si>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</si>
  <si>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</si>
  <si>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</si>
  <si>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</si>
  <si>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</si>
  <si>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</si>
  <si>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</si>
  <si>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</si>
  <si>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</si>
  <si>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</si>
  <si>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</si>
  <si>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</si>
  <si>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</si>
  <si>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</si>
  <si>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</si>
  <si>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</si>
  <si>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</si>
  <si>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</si>
  <si>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</si>
  <si>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</si>
  <si>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</si>
  <si>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</si>
  <si>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</si>
  <si>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</si>
  <si>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</si>
  <si>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</si>
  <si>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</si>
  <si>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</si>
  <si>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</si>
  <si>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</si>
  <si>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</si>
  <si>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</si>
  <si>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</si>
  <si>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</si>
  <si>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</si>
  <si>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</si>
  <si>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</si>
  <si>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</si>
  <si>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</si>
  <si>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</si>
  <si>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</si>
  <si>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</si>
  <si>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</si>
  <si>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</si>
  <si>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</si>
  <si>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</si>
  <si>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</si>
  <si>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</si>
  <si>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</si>
  <si>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</si>
  <si>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</si>
  <si>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</si>
  <si>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</si>
  <si>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</si>
  <si>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</si>
  <si>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</si>
  <si>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</si>
  <si>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</si>
  <si>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</si>
  <si>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</si>
  <si>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</si>
  <si>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</si>
  <si>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</si>
  <si>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</si>
  <si>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</si>
  <si>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</si>
  <si>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</si>
  <si>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</si>
  <si>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</si>
  <si>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</si>
  <si>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</si>
  <si>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</si>
  <si>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</si>
  <si>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</si>
  <si>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</si>
  <si>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</si>
  <si>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</si>
  <si>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</si>
  <si>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</si>
  <si>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</si>
  <si>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</si>
  <si>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</si>
  <si>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</si>
  <si>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</si>
  <si>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</si>
  <si>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</si>
  <si>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</si>
  <si>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</si>
  <si>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</si>
  <si>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</si>
  <si>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</si>
  <si>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</si>
  <si>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</si>
  <si>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</si>
  <si>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</si>
  <si>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</si>
  <si>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</si>
  <si>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</si>
  <si>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</si>
  <si>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</si>
  <si>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</si>
  <si>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</si>
  <si>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</si>
  <si>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</si>
  <si>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</si>
  <si>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</si>
  <si>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</si>
  <si>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</si>
  <si>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</si>
  <si>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</si>
  <si>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</si>
  <si>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</si>
  <si>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</si>
  <si>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</si>
  <si>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</si>
  <si>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</si>
  <si>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</si>
  <si>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</si>
  <si>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</si>
  <si>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</si>
  <si>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</si>
  <si>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</si>
  <si>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</si>
  <si>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</si>
  <si>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</si>
  <si>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</si>
  <si>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</si>
  <si>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</si>
  <si>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</si>
  <si>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</si>
  <si>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</si>
  <si>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</si>
  <si>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</si>
  <si>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</si>
  <si>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</si>
  <si>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</si>
  <si>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</si>
  <si>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</si>
  <si>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</si>
  <si>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</si>
  <si>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</si>
  <si>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</si>
  <si>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</si>
  <si>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</si>
  <si>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</si>
  <si>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</si>
  <si>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</si>
  <si>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</si>
  <si>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</si>
  <si>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</si>
  <si>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</si>
  <si>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</si>
  <si>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</si>
  <si>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</si>
  <si>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</si>
  <si>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</si>
  <si>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</si>
  <si>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</si>
  <si>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</si>
  <si>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</si>
  <si>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</si>
  <si>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</si>
  <si>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</si>
  <si>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</si>
  <si>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</si>
  <si>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</si>
  <si>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</si>
  <si>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</si>
  <si>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</si>
  <si>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</si>
  <si>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</si>
  <si>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</si>
  <si>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</si>
  <si>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</si>
  <si>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</si>
  <si>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</si>
  <si>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</si>
  <si>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</si>
  <si>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</si>
  <si>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</si>
  <si>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</si>
  <si>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</si>
  <si>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</si>
  <si>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</si>
  <si>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</si>
  <si>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</si>
  <si>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</si>
  <si>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</si>
  <si>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</si>
  <si>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</si>
  <si>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</si>
  <si>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</si>
  <si>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</si>
  <si>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</si>
  <si>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</si>
  <si>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</si>
  <si>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</si>
  <si>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</si>
  <si>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</si>
  <si>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</si>
  <si>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</si>
  <si>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</si>
  <si>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</si>
  <si>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</si>
  <si>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</si>
  <si>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</si>
  <si>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</si>
  <si>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</si>
  <si>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</si>
  <si>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</si>
  <si>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</si>
  <si>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</si>
  <si>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</si>
  <si>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</si>
  <si>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</si>
  <si>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</si>
  <si>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</si>
  <si>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</si>
  <si>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</si>
  <si>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</si>
  <si>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</si>
  <si>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</si>
  <si>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</si>
  <si>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</si>
  <si>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</si>
  <si>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</si>
  <si>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</si>
  <si>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</si>
  <si>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</si>
  <si>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</si>
  <si>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</si>
  <si>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</si>
  <si>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</si>
  <si>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</si>
  <si>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</si>
  <si>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</si>
  <si>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</si>
  <si>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</si>
  <si>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</si>
  <si>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</si>
  <si>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</si>
  <si>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</si>
  <si>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</si>
  <si>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</si>
  <si>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</si>
  <si>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</si>
  <si>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</si>
  <si>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</si>
  <si>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</si>
  <si>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</si>
  <si>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</si>
  <si>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</si>
  <si>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</si>
  <si>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</si>
  <si>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</si>
  <si>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</si>
  <si>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</si>
  <si>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</si>
  <si>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</si>
  <si>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</si>
  <si>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</si>
  <si>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</si>
  <si>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</si>
  <si>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</si>
  <si>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</si>
  <si>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</si>
  <si>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</si>
  <si>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</si>
  <si>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</si>
  <si>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</si>
  <si>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</si>
  <si>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</si>
  <si>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</si>
  <si>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</si>
  <si>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</si>
  <si>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</si>
  <si>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</si>
  <si>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</si>
  <si>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</si>
  <si>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</si>
  <si>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</si>
  <si>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</si>
  <si>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</si>
  <si>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</si>
  <si>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</si>
  <si>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</si>
  <si>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</si>
  <si>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</si>
  <si>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</si>
  <si>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</si>
  <si>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</si>
  <si>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</si>
  <si>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</si>
  <si>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</si>
  <si>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</si>
  <si>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</si>
  <si>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</si>
  <si>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</si>
  <si>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</si>
  <si>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</si>
  <si>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</si>
  <si>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</si>
  <si>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</si>
  <si>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</si>
  <si>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</si>
  <si>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</si>
  <si>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</si>
  <si>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</si>
  <si>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</si>
  <si>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</si>
  <si>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</si>
  <si>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</si>
  <si>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</si>
  <si>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</si>
  <si>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</si>
  <si>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</si>
  <si>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</si>
  <si>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</si>
  <si>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</si>
  <si>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</si>
  <si>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</si>
  <si>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</si>
  <si>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</si>
  <si>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</si>
  <si>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</si>
  <si>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</si>
  <si>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</si>
  <si>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</si>
  <si>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</si>
  <si>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</si>
  <si>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</si>
  <si>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</si>
  <si>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</si>
  <si>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</si>
  <si>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</si>
  <si>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</si>
  <si>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</si>
  <si>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</si>
  <si>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</si>
  <si>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</si>
  <si>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</si>
  <si>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</si>
  <si>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</si>
  <si>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</si>
  <si>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</si>
  <si>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</si>
  <si>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</si>
  <si>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</si>
  <si>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</si>
  <si>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</si>
  <si>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</si>
  <si>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</si>
  <si>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</si>
  <si>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</si>
  <si>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</si>
  <si>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</si>
  <si>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</si>
  <si>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</si>
  <si>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</si>
  <si>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</si>
  <si>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</si>
  <si>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</si>
  <si>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</si>
  <si>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</si>
  <si>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</si>
  <si>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</si>
  <si>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</si>
  <si>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</si>
  <si>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</si>
  <si>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</si>
  <si>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</si>
  <si>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</si>
  <si>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</si>
  <si>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</si>
  <si>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</si>
  <si>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</si>
  <si>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</si>
  <si>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</si>
  <si>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</si>
  <si>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</si>
  <si>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</si>
  <si>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</si>
  <si>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</si>
  <si>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</si>
  <si>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</si>
  <si>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</si>
  <si>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</si>
  <si>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</si>
  <si>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</si>
  <si>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</si>
  <si>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</si>
  <si>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</si>
  <si>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</si>
  <si>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</si>
  <si>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</si>
  <si>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</si>
  <si>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</si>
  <si>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</si>
  <si>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</si>
  <si>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</si>
  <si>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</si>
  <si>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</si>
  <si>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</si>
  <si>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</si>
  <si>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</si>
  <si>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</si>
  <si>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</si>
  <si>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</si>
  <si>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</si>
  <si>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</si>
  <si>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</si>
  <si>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</si>
  <si>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</si>
  <si>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</si>
  <si>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</si>
  <si>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</si>
  <si>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</si>
  <si>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</si>
  <si>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</si>
  <si>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</si>
  <si>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</si>
  <si>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</si>
  <si>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</si>
  <si>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</si>
  <si>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</si>
  <si>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</si>
  <si>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</si>
  <si>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</si>
  <si>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</si>
  <si>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</si>
  <si>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</si>
  <si>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</si>
  <si>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</si>
  <si>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</si>
  <si>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</si>
  <si>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</si>
  <si>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</si>
  <si>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</si>
  <si>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</si>
  <si>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</si>
  <si>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</si>
  <si>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</si>
  <si>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</si>
  <si>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</si>
  <si>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</si>
  <si>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</si>
  <si>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</si>
  <si>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</si>
  <si>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</si>
  <si>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</si>
  <si>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</si>
  <si>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</si>
  <si>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</si>
  <si>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</si>
  <si>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</si>
  <si>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</si>
  <si>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</si>
  <si>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</si>
  <si>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</si>
  <si>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</si>
  <si>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</si>
  <si>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</si>
  <si>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</si>
  <si>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</si>
  <si>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</si>
  <si>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</si>
  <si>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</si>
  <si>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</si>
  <si>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</si>
  <si>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</si>
  <si>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</si>
  <si>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</si>
  <si>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</si>
  <si>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</si>
  <si>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</si>
  <si>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</si>
  <si>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</si>
  <si>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</si>
  <si>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</si>
  <si>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</si>
  <si>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</si>
  <si>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</si>
  <si>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</si>
  <si>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</si>
  <si>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</si>
  <si>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</si>
  <si>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</si>
  <si>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</si>
  <si>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</si>
  <si>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</si>
  <si>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</si>
  <si>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</si>
  <si>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</si>
  <si>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</si>
  <si>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</si>
  <si>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</si>
  <si>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</si>
  <si>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</si>
  <si>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</si>
  <si>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</si>
  <si>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</si>
  <si>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</si>
  <si>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</si>
  <si>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</si>
  <si>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</si>
  <si>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</si>
  <si>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</si>
  <si>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</si>
  <si>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</si>
  <si>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</si>
  <si>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</si>
  <si>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</si>
  <si>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</si>
  <si>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</si>
  <si>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</si>
  <si>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</si>
  <si>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</si>
  <si>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</si>
  <si>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</si>
  <si>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</si>
  <si>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</si>
  <si>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</si>
  <si>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</si>
  <si>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</si>
  <si>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</si>
  <si>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</si>
  <si>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</si>
  <si>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</si>
  <si>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</si>
  <si>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</si>
  <si>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</si>
  <si>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</si>
  <si>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</si>
  <si>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</si>
  <si>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</si>
  <si>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</si>
  <si>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</si>
  <si>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</si>
  <si>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</si>
  <si>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</si>
  <si>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</si>
  <si>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</si>
  <si>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</si>
  <si>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</si>
  <si>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</si>
  <si>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</si>
  <si>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</si>
  <si>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</si>
  <si>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</si>
  <si>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</si>
  <si>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</si>
  <si>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</si>
  <si>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</si>
  <si>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</si>
  <si>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</si>
  <si>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</si>
  <si>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</si>
  <si>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</si>
  <si>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</si>
  <si>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</si>
  <si>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</si>
  <si>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</si>
  <si>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</si>
  <si>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</si>
  <si>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</si>
  <si>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</si>
  <si>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</si>
  <si>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</si>
  <si>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</si>
  <si>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</si>
  <si>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</si>
  <si>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</si>
  <si>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</si>
  <si>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</si>
  <si>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</si>
  <si>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</si>
  <si>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</si>
  <si>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</si>
  <si>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</si>
  <si>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</si>
  <si>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</si>
  <si>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</si>
  <si>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</si>
  <si>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</si>
  <si>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</si>
  <si>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</si>
  <si>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</si>
  <si>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</si>
  <si>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</si>
  <si>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</si>
  <si>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</si>
  <si>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</si>
  <si>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</si>
  <si>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</si>
  <si>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</si>
  <si>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</si>
  <si>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</si>
  <si>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</si>
  <si>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</si>
  <si>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</si>
  <si>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</si>
  <si>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</si>
  <si>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</si>
  <si>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</si>
  <si>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</si>
  <si>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</si>
  <si>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</si>
  <si>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</si>
  <si>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</si>
  <si>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</si>
  <si>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</si>
  <si>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</si>
  <si>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</si>
  <si>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</si>
  <si>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</si>
  <si>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</si>
  <si>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</si>
  <si>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</si>
  <si>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</si>
  <si>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</si>
  <si>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</si>
  <si>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</si>
  <si>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</si>
  <si>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</si>
  <si>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</si>
  <si>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</si>
  <si>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</si>
  <si>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</si>
  <si>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</si>
  <si>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</si>
  <si>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</si>
  <si>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</si>
  <si>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</si>
  <si>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</si>
  <si>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</si>
  <si>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</si>
  <si>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</si>
  <si>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</si>
  <si>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</si>
  <si>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</si>
  <si>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</si>
  <si>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</si>
  <si>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</si>
  <si>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</si>
  <si>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</si>
  <si>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</si>
  <si>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</si>
  <si>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</si>
  <si>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</si>
  <si>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</si>
  <si>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</si>
  <si>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</si>
  <si>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</si>
  <si>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</si>
  <si>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</si>
  <si>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</si>
  <si>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</si>
  <si>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</si>
  <si>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</si>
  <si>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</si>
  <si>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</si>
  <si>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</si>
  <si>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</si>
  <si>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</si>
  <si>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</si>
  <si>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</si>
  <si>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</si>
  <si>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</si>
  <si>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</si>
  <si>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</si>
  <si>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</si>
  <si>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</si>
  <si>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</si>
  <si>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</si>
  <si>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</si>
  <si>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</si>
  <si>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</si>
  <si>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</si>
  <si>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</si>
  <si>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</si>
  <si>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</si>
  <si>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</si>
  <si>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</si>
  <si>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</si>
  <si>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</si>
  <si>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</si>
  <si>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</si>
  <si>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</si>
  <si>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</si>
  <si>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</si>
  <si>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</si>
  <si>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</si>
  <si>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</si>
  <si>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</si>
  <si>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</si>
  <si>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</si>
  <si>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</si>
  <si>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</si>
  <si>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</si>
  <si>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</si>
  <si>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</si>
  <si>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</si>
  <si>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</si>
  <si>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</si>
  <si>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</si>
  <si>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</si>
  <si>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</si>
  <si>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</si>
  <si>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</si>
  <si>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</si>
  <si>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</si>
  <si>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</si>
  <si>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</si>
  <si>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</si>
  <si>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</si>
  <si>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</si>
  <si>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</si>
  <si>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</si>
  <si>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</si>
  <si>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</si>
  <si>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</si>
  <si>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</si>
  <si>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</si>
  <si>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</si>
  <si>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</si>
  <si>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</si>
  <si>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</si>
  <si>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</si>
  <si>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</si>
  <si>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</si>
  <si>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</si>
  <si>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</si>
  <si>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</si>
  <si>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</si>
  <si>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</si>
  <si>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</si>
  <si>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</si>
  <si>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</si>
  <si>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</si>
  <si>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</si>
  <si>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</si>
  <si>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</si>
  <si>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</si>
  <si>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</si>
  <si>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</si>
  <si>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</si>
  <si>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</si>
  <si>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</si>
  <si>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</si>
  <si>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</si>
  <si>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</si>
  <si>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</si>
  <si>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</si>
  <si>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</si>
  <si>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</si>
  <si>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</si>
  <si>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</si>
  <si>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</si>
  <si>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</si>
  <si>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</si>
  <si>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</si>
  <si>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</si>
  <si>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</si>
  <si>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</si>
  <si>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</si>
  <si>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</si>
  <si>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</si>
  <si>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</si>
  <si>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</si>
  <si>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</si>
  <si>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</si>
  <si>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</si>
  <si>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</si>
  <si>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</si>
  <si>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</si>
  <si>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</si>
  <si>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</si>
  <si>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</si>
  <si>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</si>
  <si>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</si>
  <si>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</si>
  <si>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</si>
  <si>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</si>
  <si>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</si>
  <si>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</si>
  <si>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</si>
  <si>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</si>
  <si>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</si>
  <si>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</si>
  <si>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</si>
  <si>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</si>
  <si>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</si>
  <si>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</si>
  <si>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</si>
  <si>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</si>
  <si>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</si>
  <si>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</si>
  <si>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</si>
  <si>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</si>
  <si>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</si>
  <si>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</si>
  <si>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</si>
  <si>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</si>
  <si>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</si>
  <si>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</si>
  <si>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</si>
  <si>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</si>
  <si>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</si>
  <si>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</si>
  <si>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</si>
  <si>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</si>
  <si>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</si>
  <si>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</si>
  <si>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</si>
  <si>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</si>
  <si>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</si>
  <si>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</si>
  <si>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</si>
  <si>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</si>
  <si>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</si>
  <si>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</si>
  <si>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</si>
  <si>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</si>
  <si>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</si>
  <si>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</si>
  <si>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</si>
  <si>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</si>
  <si>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</si>
  <si>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</si>
  <si>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</si>
  <si>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</si>
  <si>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</si>
  <si>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</si>
  <si>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</si>
  <si>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</si>
  <si>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</si>
  <si>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</si>
  <si>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</si>
  <si>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</si>
  <si>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</si>
  <si>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</si>
  <si>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</si>
  <si>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</si>
  <si>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</si>
  <si>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</si>
  <si>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</si>
  <si>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</si>
  <si>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</si>
  <si>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</si>
  <si>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</si>
  <si>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</si>
  <si>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</si>
  <si>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</si>
  <si>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</si>
  <si>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</si>
  <si>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</si>
  <si>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</si>
  <si>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</si>
  <si>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</si>
  <si>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</si>
  <si>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</si>
  <si>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</si>
  <si>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</si>
  <si>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</si>
  <si>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</si>
  <si>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</si>
  <si>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</si>
  <si>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</si>
  <si>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</si>
  <si>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</si>
  <si>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</si>
  <si>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</si>
  <si>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</si>
  <si>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</si>
  <si>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</si>
  <si>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</si>
  <si>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</si>
  <si>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</si>
  <si>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</si>
  <si>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</si>
  <si>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</si>
  <si>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</si>
  <si>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</si>
  <si>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</si>
  <si>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</si>
  <si>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</si>
  <si>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</si>
  <si>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</si>
  <si>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</si>
  <si>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</si>
  <si>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</si>
  <si>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</si>
  <si>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</si>
  <si>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</si>
  <si>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</si>
  <si>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</si>
  <si>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</si>
  <si>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</si>
  <si>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</si>
  <si>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</si>
  <si>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</si>
  <si>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</si>
  <si>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</si>
  <si>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</si>
  <si>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</si>
  <si>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</si>
  <si>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</si>
  <si>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</si>
  <si>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</si>
  <si>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</si>
  <si>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</si>
  <si>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</si>
  <si>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</si>
  <si>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</si>
  <si>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</si>
  <si>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</si>
  <si>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</si>
  <si>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</si>
  <si>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</si>
  <si>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</si>
  <si>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</si>
  <si>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</si>
  <si>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</si>
  <si>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</si>
  <si>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</si>
  <si>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</si>
  <si>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</si>
  <si>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</si>
  <si>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</si>
  <si>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</si>
  <si>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</si>
  <si>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</si>
  <si>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</si>
  <si>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</si>
  <si>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</si>
  <si>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</si>
  <si>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</si>
  <si>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</si>
  <si>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</si>
  <si>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</si>
  <si>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</si>
  <si>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</si>
  <si>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</si>
  <si>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</si>
  <si>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</si>
  <si>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</si>
  <si>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</si>
  <si>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</si>
  <si>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</si>
  <si>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</si>
  <si>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</si>
  <si>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</si>
  <si>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</si>
  <si>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</si>
  <si>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</si>
  <si>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</si>
  <si>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</si>
  <si>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</si>
  <si>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</si>
  <si>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</si>
  <si>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</si>
  <si>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</si>
  <si>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</si>
  <si>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</si>
  <si>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</si>
  <si>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</si>
  <si>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</si>
  <si>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</si>
  <si>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</si>
  <si>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</si>
  <si>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</si>
  <si>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</si>
  <si>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</si>
  <si>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</si>
  <si>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</si>
  <si>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</si>
  <si>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</si>
  <si>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</si>
  <si>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</si>
  <si>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</si>
  <si>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</si>
  <si>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</si>
  <si>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</si>
  <si>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</si>
  <si>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</si>
  <si>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</si>
  <si>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</si>
  <si>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</si>
  <si>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</si>
  <si>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</si>
  <si>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</si>
  <si>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</si>
  <si>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</si>
  <si>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</si>
  <si>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</si>
  <si>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</si>
  <si>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</si>
  <si>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</si>
  <si>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</si>
  <si>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</si>
  <si>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</si>
  <si>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</si>
  <si>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</si>
  <si>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</si>
  <si>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</si>
  <si>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</si>
  <si>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</si>
  <si>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</si>
  <si>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</si>
  <si>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</si>
  <si>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</si>
  <si>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</si>
  <si>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</si>
  <si>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</si>
  <si>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</si>
  <si>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</si>
  <si>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</si>
  <si>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</si>
  <si>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</si>
  <si>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</si>
  <si>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</si>
  <si>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</si>
  <si>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</si>
  <si>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</si>
  <si>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</si>
  <si>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</si>
  <si>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</si>
  <si>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</si>
  <si>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</si>
  <si>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</si>
  <si>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</si>
  <si>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</si>
  <si>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</si>
  <si>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</si>
  <si>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</si>
  <si>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</si>
  <si>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</si>
  <si>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</si>
  <si>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</si>
  <si>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</si>
  <si>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</si>
  <si>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</si>
  <si>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</si>
  <si>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</si>
  <si>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</si>
  <si>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</si>
  <si>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</si>
  <si>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</si>
  <si>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</si>
  <si>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</si>
  <si>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</si>
  <si>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</si>
  <si>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</si>
  <si>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</si>
  <si>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</si>
  <si>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</si>
  <si>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</si>
  <si>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</si>
  <si>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</si>
  <si>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</si>
  <si>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</si>
  <si>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</si>
  <si>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</si>
  <si>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</si>
  <si>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</si>
  <si>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</si>
  <si>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</si>
  <si>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</si>
  <si>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</si>
  <si>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</si>
  <si>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</si>
  <si>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</si>
  <si>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</si>
  <si>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</si>
  <si>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</si>
  <si>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</si>
  <si>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</si>
  <si>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</si>
  <si>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</si>
  <si>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</si>
  <si>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</si>
  <si>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</si>
  <si>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</si>
  <si>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</si>
  <si>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</si>
  <si>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</si>
  <si>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</si>
  <si>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</si>
  <si>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</si>
  <si>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</si>
  <si>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</si>
  <si>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</si>
  <si>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</si>
  <si>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</si>
  <si>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</si>
  <si>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</si>
  <si>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</si>
  <si>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</si>
  <si>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</si>
  <si>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</si>
  <si>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</si>
  <si>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</si>
  <si>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</si>
  <si>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</si>
  <si>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</si>
  <si>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</si>
  <si>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</si>
  <si>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</si>
  <si>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</si>
  <si>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</si>
  <si>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</si>
  <si>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</si>
  <si>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</si>
  <si>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</si>
  <si>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</si>
  <si>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</si>
  <si>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</si>
  <si>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</si>
  <si>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</si>
  <si>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</si>
  <si>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</si>
  <si>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</si>
  <si>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</si>
  <si>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</si>
  <si>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</si>
  <si>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</si>
  <si>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</si>
  <si>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</si>
  <si>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</si>
  <si>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</si>
  <si>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</si>
  <si>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</si>
  <si>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</si>
  <si>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</si>
  <si>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</si>
  <si>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</si>
  <si>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</si>
  <si>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</si>
  <si>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</si>
  <si>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</si>
  <si>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</si>
  <si>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</si>
  <si>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</si>
  <si>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</si>
  <si>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</si>
  <si>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</si>
  <si>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</si>
  <si>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</si>
  <si>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</si>
  <si>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</si>
  <si>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</si>
  <si>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</si>
  <si>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</si>
  <si>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</si>
  <si>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</si>
  <si>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</si>
  <si>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</si>
  <si>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</si>
  <si>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</si>
  <si>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</si>
  <si>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</si>
  <si>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</si>
  <si>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</si>
  <si>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</si>
  <si>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</si>
  <si>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</si>
  <si>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</si>
  <si>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</si>
  <si>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</si>
  <si>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</si>
  <si>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</si>
  <si>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</si>
  <si>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</si>
  <si>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</si>
  <si>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</si>
  <si>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</si>
  <si>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</si>
  <si>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</si>
  <si>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</si>
  <si>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</si>
  <si>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</si>
  <si>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</si>
  <si>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</si>
  <si>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</si>
  <si>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</si>
  <si>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</si>
  <si>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</si>
  <si>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</si>
  <si>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</si>
  <si>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</si>
  <si>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</si>
  <si>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</si>
  <si>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</si>
  <si>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</si>
  <si>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</si>
  <si>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</si>
  <si>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</si>
  <si>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</si>
  <si>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</si>
  <si>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</si>
  <si>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</si>
  <si>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</si>
  <si>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</si>
  <si>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</si>
  <si>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</si>
  <si>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</si>
  <si>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</si>
  <si>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</si>
  <si>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</si>
  <si>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</si>
  <si>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</si>
  <si>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</si>
  <si>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</si>
  <si>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</si>
  <si>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</si>
  <si>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</si>
  <si>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</si>
  <si>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</si>
  <si>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</si>
  <si>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</si>
  <si>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</si>
  <si>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</si>
  <si>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</si>
  <si>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</si>
  <si>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</si>
  <si>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</si>
  <si>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</si>
  <si>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</si>
  <si>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</si>
  <si>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</si>
  <si>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</si>
  <si>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</si>
  <si>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</si>
  <si>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</si>
  <si>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</si>
  <si>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</si>
  <si>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</si>
  <si>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</si>
  <si>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</si>
  <si>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</si>
  <si>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</si>
  <si>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</si>
  <si>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</si>
  <si>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</si>
  <si>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</si>
  <si>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</si>
  <si>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</si>
  <si>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</si>
  <si>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</si>
  <si>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</si>
  <si>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</si>
  <si>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</si>
  <si>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</si>
  <si>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</si>
  <si>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</si>
  <si>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</si>
  <si>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</si>
  <si>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</si>
  <si>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</si>
  <si>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</si>
  <si>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</si>
  <si>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</si>
  <si>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</si>
  <si>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</si>
  <si>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</si>
  <si>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</si>
  <si>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</si>
  <si>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</si>
  <si>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</si>
  <si>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</si>
  <si>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</si>
  <si>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</si>
  <si>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</si>
  <si>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</si>
  <si>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</si>
  <si>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</si>
  <si>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</si>
  <si>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</si>
  <si>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</si>
  <si>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</si>
  <si>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</si>
  <si>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</si>
  <si>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</si>
  <si>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</si>
  <si>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</si>
  <si>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</si>
  <si>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</si>
  <si>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</si>
  <si>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</si>
  <si>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</si>
  <si>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</si>
  <si>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</si>
  <si>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</si>
  <si>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</si>
  <si>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</si>
  <si>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</si>
  <si>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</si>
  <si>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</si>
  <si>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</si>
  <si>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</si>
  <si>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</si>
  <si>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</si>
  <si>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</si>
  <si>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</si>
  <si>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</si>
  <si>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</si>
  <si>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</si>
  <si>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</si>
  <si>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</si>
  <si>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</si>
  <si>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</si>
  <si>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</si>
  <si>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</si>
  <si>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</si>
  <si>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</si>
  <si>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</si>
  <si>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</si>
  <si>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</si>
  <si>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</si>
  <si>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</si>
  <si>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</si>
  <si>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</si>
  <si>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</si>
  <si>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</si>
  <si>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</si>
  <si>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</si>
  <si>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</si>
  <si>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</si>
  <si>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</si>
  <si>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</si>
  <si>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</si>
  <si>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</si>
  <si>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</si>
  <si>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</si>
  <si>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</si>
  <si>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</si>
  <si>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</si>
  <si>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</si>
  <si>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</si>
  <si>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</si>
  <si>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</si>
  <si>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</si>
  <si>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</si>
  <si>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</si>
  <si>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</si>
  <si>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</si>
  <si>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</si>
  <si>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</si>
  <si>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</si>
  <si>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</si>
  <si>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</si>
  <si>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</si>
  <si>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</si>
  <si>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</si>
  <si>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</si>
  <si>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</si>
  <si>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</si>
  <si>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</si>
  <si>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</si>
  <si>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</si>
  <si>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</si>
  <si>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</si>
  <si>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</si>
  <si>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</si>
  <si>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</si>
  <si>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</si>
  <si>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</si>
  <si>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</si>
  <si>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</si>
  <si>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</si>
  <si>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</si>
  <si>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</si>
  <si>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</si>
  <si>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</si>
  <si>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</si>
  <si>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</si>
  <si>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</si>
  <si>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</si>
  <si>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</si>
  <si>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</si>
  <si>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</si>
  <si>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</si>
  <si>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</si>
  <si>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</si>
  <si>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</si>
  <si>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</si>
  <si>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</si>
  <si>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</si>
  <si>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</si>
  <si>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</si>
  <si>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</si>
  <si>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</si>
  <si>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</si>
  <si>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</si>
  <si>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</si>
  <si>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</si>
  <si>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</si>
  <si>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</si>
  <si>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</si>
  <si>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</si>
  <si>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</si>
  <si>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</si>
  <si>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</si>
  <si>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</si>
  <si>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</si>
  <si>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</si>
  <si>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</si>
  <si>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</si>
  <si>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</si>
  <si>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</si>
  <si>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</si>
  <si>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</si>
  <si>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</si>
  <si>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</si>
  <si>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</si>
  <si>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</si>
  <si>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</si>
  <si>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</si>
  <si>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</si>
  <si>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</si>
  <si>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</si>
  <si>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</si>
  <si>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</si>
  <si>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</si>
  <si>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</si>
  <si>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</si>
  <si>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</si>
  <si>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</si>
  <si>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</si>
  <si>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</si>
  <si>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</si>
  <si>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</si>
  <si>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</si>
  <si>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</si>
  <si>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</si>
  <si>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</si>
  <si>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</si>
  <si>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</si>
  <si>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</si>
  <si>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</si>
  <si>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</si>
  <si>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</si>
  <si>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</si>
  <si>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</si>
  <si>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</si>
  <si>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</si>
  <si>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</si>
  <si>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</si>
  <si>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</si>
  <si>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</si>
  <si>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</si>
  <si>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</si>
  <si>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</si>
  <si>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</si>
  <si>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</si>
  <si>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</si>
  <si>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</si>
  <si>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</si>
  <si>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</si>
  <si>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</si>
  <si>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</si>
  <si>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</si>
  <si>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</si>
  <si>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</si>
  <si>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</si>
  <si>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</si>
  <si>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</si>
  <si>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</si>
  <si>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</si>
  <si>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</si>
  <si>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</si>
  <si>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</si>
  <si>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</si>
  <si>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</si>
  <si>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</si>
  <si>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</si>
  <si>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</si>
  <si>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</si>
  <si>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</si>
  <si>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</si>
  <si>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</si>
  <si>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</si>
  <si>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</si>
  <si>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</si>
  <si>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</si>
  <si>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</si>
  <si>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</si>
  <si>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</si>
  <si>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</si>
  <si>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</si>
  <si>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</si>
  <si>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</si>
  <si>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</si>
  <si>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</si>
  <si>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</si>
  <si>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</si>
  <si>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</si>
  <si>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</si>
  <si>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</si>
  <si>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</si>
  <si>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</si>
  <si>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</si>
  <si>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</si>
  <si>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</si>
  <si>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</si>
  <si>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</si>
  <si>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</si>
  <si>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</si>
  <si>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</si>
  <si>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</si>
  <si>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</si>
  <si>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</si>
  <si>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</si>
  <si>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</si>
  <si>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</si>
  <si>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</si>
  <si>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</si>
  <si>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</si>
  <si>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</si>
  <si>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</si>
  <si>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</si>
  <si>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</si>
  <si>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</si>
  <si>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</si>
  <si>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</si>
  <si>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</si>
  <si>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</si>
  <si>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</si>
  <si>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</si>
  <si>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</si>
  <si>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</si>
  <si>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</si>
  <si>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</si>
  <si>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</si>
  <si>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</si>
  <si>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</si>
  <si>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</si>
  <si>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</si>
  <si>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</si>
  <si>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</si>
  <si>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</si>
  <si>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</si>
  <si>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</si>
  <si>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</si>
  <si>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</si>
  <si>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</si>
  <si>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</si>
  <si>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</si>
  <si>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</si>
  <si>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</si>
  <si>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</si>
  <si>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</si>
  <si>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</si>
  <si>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</si>
  <si>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</si>
  <si>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</si>
  <si>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</si>
  <si>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</si>
  <si>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</si>
  <si>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</si>
  <si>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</si>
  <si>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</si>
  <si>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</si>
  <si>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</si>
  <si>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</si>
  <si>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</si>
  <si>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</si>
  <si>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</si>
  <si>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</si>
  <si>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</si>
  <si>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</si>
  <si>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</si>
  <si>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</si>
  <si>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</si>
  <si>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</si>
  <si>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</si>
  <si>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</si>
  <si>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</si>
  <si>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</si>
  <si>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</si>
  <si>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</si>
  <si>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</si>
  <si>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</si>
  <si>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</si>
  <si>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</si>
  <si>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</si>
  <si>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</si>
  <si>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</si>
  <si>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</si>
  <si>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</si>
  <si>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</si>
  <si>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</si>
  <si>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</si>
  <si>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</si>
  <si>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</si>
  <si>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</si>
  <si>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</si>
  <si>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</si>
  <si>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</si>
  <si>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</si>
  <si>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</si>
  <si>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</si>
  <si>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</si>
  <si>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</si>
  <si>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</si>
  <si>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</si>
  <si>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</si>
  <si>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</si>
  <si>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</si>
  <si>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</si>
  <si>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</si>
  <si>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</si>
  <si>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</si>
  <si>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</si>
  <si>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</si>
  <si>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</si>
  <si>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</si>
  <si>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</si>
  <si>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</si>
  <si>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</si>
  <si>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</si>
  <si>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</si>
  <si>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</si>
  <si>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</si>
  <si>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</si>
  <si>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</si>
  <si>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</si>
  <si>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</si>
  <si>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</si>
  <si>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</si>
  <si>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</si>
  <si>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</si>
  <si>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</si>
  <si>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</si>
  <si>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</si>
  <si>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</si>
  <si>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</si>
  <si>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</si>
  <si>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</si>
  <si>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</si>
  <si>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</si>
  <si>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</si>
  <si>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</si>
  <si>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</si>
  <si>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</si>
  <si>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</si>
  <si>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</si>
  <si>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</si>
  <si>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</si>
  <si>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</si>
  <si>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</si>
  <si>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</si>
  <si>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</si>
  <si>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</si>
  <si>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</si>
  <si>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</si>
  <si>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</si>
  <si>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</si>
  <si>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</si>
  <si>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</si>
  <si>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</si>
  <si>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</si>
  <si>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</si>
  <si>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</si>
  <si>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</si>
  <si>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</si>
  <si>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</si>
  <si>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</si>
  <si>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</si>
  <si>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</si>
  <si>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</si>
  <si>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</si>
  <si>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</si>
  <si>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</si>
  <si>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</si>
  <si>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</si>
  <si>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</si>
  <si>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</si>
  <si>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</si>
  <si>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</si>
  <si>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</si>
  <si>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</si>
  <si>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</si>
  <si>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</si>
  <si>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</si>
  <si>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</si>
  <si>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</si>
  <si>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</si>
  <si>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</si>
  <si>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</si>
  <si>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</si>
  <si>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</si>
  <si>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</si>
  <si>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</si>
  <si>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</si>
  <si>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</si>
  <si>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</si>
  <si>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</si>
  <si>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</si>
  <si>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</si>
  <si>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</si>
  <si>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</si>
  <si>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</si>
  <si>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</si>
  <si>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</si>
  <si>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</si>
  <si>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</si>
  <si>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</si>
  <si>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</si>
  <si>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</si>
  <si>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</si>
  <si>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</si>
  <si>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</si>
  <si>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</si>
  <si>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</si>
  <si>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</si>
  <si>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</si>
  <si>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</si>
  <si>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</si>
  <si>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</si>
  <si>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</si>
  <si>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</si>
  <si>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</si>
  <si>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</si>
  <si>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</si>
  <si>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</si>
  <si>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</si>
  <si>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</si>
  <si>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</si>
  <si>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</si>
  <si>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</si>
  <si>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</si>
  <si>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</si>
  <si>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</si>
  <si>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</si>
  <si>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</si>
  <si>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</si>
  <si>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</si>
  <si>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</si>
  <si>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</si>
  <si>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</si>
  <si>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</si>
  <si>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</si>
  <si>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</si>
  <si>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</si>
  <si>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</si>
  <si>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</si>
  <si>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</si>
  <si>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</si>
  <si>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</si>
  <si>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</si>
  <si>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</si>
  <si>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</si>
  <si>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</si>
  <si>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</si>
  <si>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</si>
  <si>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</si>
  <si>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</si>
  <si>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</si>
  <si>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</si>
  <si>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</si>
  <si>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</si>
  <si>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</si>
  <si>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</si>
  <si>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</si>
  <si>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</si>
  <si>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</si>
  <si>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</si>
  <si>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</si>
  <si>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</si>
  <si>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</si>
  <si>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</si>
  <si>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</si>
  <si>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</si>
  <si>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</si>
  <si>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</si>
  <si>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</si>
  <si>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</si>
  <si>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</si>
  <si>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</si>
  <si>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</si>
  <si>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</si>
  <si>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</si>
  <si>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</si>
  <si>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</si>
  <si>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</si>
  <si>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</si>
  <si>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</si>
  <si>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</si>
  <si>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</si>
  <si>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</si>
  <si>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</si>
  <si>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</si>
  <si>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</si>
  <si>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</si>
  <si>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</si>
  <si>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</si>
  <si>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</si>
  <si>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</si>
  <si>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</si>
  <si>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</si>
  <si>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</si>
  <si>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</si>
  <si>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</si>
  <si>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</si>
  <si>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</si>
  <si>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</si>
  <si>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</si>
  <si>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</si>
  <si>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</si>
  <si>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</si>
  <si>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</si>
  <si>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</si>
  <si>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</si>
  <si>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</si>
  <si>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</si>
  <si>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</si>
  <si>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</si>
  <si>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</si>
  <si>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</si>
  <si>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</si>
  <si>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</si>
  <si>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</si>
  <si>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</si>
  <si>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</si>
  <si>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</si>
  <si>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</si>
  <si>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</si>
  <si>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</si>
  <si>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</si>
  <si>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</si>
  <si>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</si>
  <si>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</si>
  <si>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</si>
  <si>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</si>
  <si>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</si>
  <si>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</si>
  <si>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</si>
  <si>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</si>
  <si>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</si>
  <si>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</si>
  <si>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</si>
  <si>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</si>
  <si>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</si>
  <si>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</si>
  <si>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</si>
  <si>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</si>
  <si>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</si>
  <si>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</si>
  <si>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</si>
  <si>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</si>
  <si>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</si>
  <si>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</si>
  <si>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</si>
  <si>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</si>
  <si>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</si>
  <si>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</si>
  <si>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</si>
  <si>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</si>
  <si>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</si>
  <si>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</si>
  <si>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</si>
  <si>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</si>
  <si>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</si>
  <si>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</si>
  <si>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</si>
  <si>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</si>
  <si>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</si>
  <si>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</si>
  <si>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</si>
  <si>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</si>
  <si>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</si>
  <si>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</si>
  <si>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</si>
  <si>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</si>
  <si>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</si>
  <si>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</si>
  <si>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</si>
  <si>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</si>
  <si>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</si>
  <si>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</si>
  <si>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</si>
  <si>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</si>
  <si>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</si>
  <si>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</si>
  <si>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</si>
  <si>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</si>
  <si>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</si>
  <si>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</si>
  <si>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</si>
  <si>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</si>
  <si>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</si>
  <si>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</si>
  <si>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</si>
  <si>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</si>
  <si>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</si>
  <si>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</si>
  <si>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</si>
  <si>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</si>
  <si>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</si>
  <si>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</si>
  <si>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</si>
  <si>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</si>
  <si>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</si>
  <si>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</si>
  <si>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</si>
  <si>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</si>
  <si>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</si>
  <si>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</si>
  <si>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</si>
  <si>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</si>
  <si>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</si>
  <si>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</si>
  <si>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</si>
  <si>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</si>
  <si>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</si>
  <si>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</si>
  <si>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</si>
  <si>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</si>
  <si>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</si>
  <si>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</si>
  <si>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</si>
  <si>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</si>
  <si>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</si>
  <si>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</si>
  <si>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</si>
  <si>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</si>
  <si>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</si>
  <si>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</si>
  <si>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</si>
  <si>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</si>
  <si>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</si>
  <si>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</si>
  <si>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</si>
  <si>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</si>
  <si>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</si>
  <si>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</si>
  <si>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</si>
  <si>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</si>
  <si>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</si>
  <si>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</si>
  <si>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</si>
  <si>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</si>
  <si>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</si>
  <si>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</si>
  <si>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</si>
  <si>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</si>
  <si>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</si>
  <si>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</si>
  <si>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</si>
  <si>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</si>
  <si>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</si>
  <si>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</si>
  <si>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</si>
  <si>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</si>
  <si>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</si>
  <si>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</si>
  <si>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</si>
  <si>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</si>
  <si>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</si>
  <si>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</si>
  <si>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</si>
  <si>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</si>
  <si>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</si>
  <si>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</si>
  <si>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</si>
  <si>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</si>
  <si>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</si>
  <si>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</si>
  <si>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</si>
  <si>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</si>
  <si>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</si>
  <si>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</si>
  <si>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</si>
  <si>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</si>
  <si>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</si>
  <si>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</si>
  <si>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</si>
  <si>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</si>
  <si>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</si>
  <si>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</si>
  <si>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</si>
  <si>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</si>
  <si>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</si>
  <si>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</si>
  <si>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</si>
  <si>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</si>
  <si>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</si>
  <si>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</si>
  <si>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</si>
  <si>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</si>
  <si>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</si>
  <si>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</si>
  <si>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</si>
  <si>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</si>
  <si>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</si>
  <si>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</si>
  <si>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</si>
  <si>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</si>
  <si>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</si>
  <si>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</si>
  <si>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</si>
  <si>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</si>
  <si>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</si>
  <si>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</si>
  <si>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</si>
  <si>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</si>
  <si>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</si>
  <si>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</si>
  <si>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</si>
  <si>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</si>
  <si>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</si>
  <si>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</si>
  <si>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</si>
  <si>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</si>
  <si>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</si>
  <si>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</si>
  <si>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</si>
  <si>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</si>
  <si>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</si>
  <si>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</si>
  <si>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</si>
  <si>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</si>
  <si>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</si>
  <si>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</si>
  <si>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</si>
  <si>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</si>
  <si>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</si>
  <si>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</si>
  <si>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</si>
  <si>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</si>
  <si>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</si>
  <si>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</si>
  <si>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</si>
  <si>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</si>
  <si>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</si>
  <si>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</si>
  <si>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</si>
  <si>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</si>
  <si>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</si>
  <si>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</si>
  <si>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</si>
  <si>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</si>
  <si>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</si>
  <si>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</si>
  <si>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</si>
  <si>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</si>
  <si>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</si>
  <si>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</si>
  <si>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</si>
  <si>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</si>
  <si>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</si>
  <si>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</si>
  <si>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</si>
  <si>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</si>
  <si>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</si>
  <si>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</si>
  <si>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</si>
  <si>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</si>
  <si>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</si>
  <si>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</si>
  <si>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</si>
  <si>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</si>
  <si>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</si>
  <si>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</si>
  <si>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</si>
  <si>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</si>
  <si>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</si>
  <si>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</si>
  <si>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</si>
  <si>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</si>
  <si>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</si>
  <si>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</si>
  <si>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</si>
  <si>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</si>
  <si>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</si>
  <si>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</si>
  <si>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</si>
  <si>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</si>
  <si>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</si>
  <si>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</si>
  <si>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</si>
  <si>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</si>
  <si>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</si>
  <si>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</si>
  <si>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</si>
  <si>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</si>
  <si>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</si>
  <si>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</si>
  <si>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</si>
  <si>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</si>
  <si>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</si>
  <si>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</si>
  <si>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</si>
  <si>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</si>
  <si>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</si>
  <si>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</si>
  <si>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</si>
  <si>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</si>
  <si>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</si>
  <si>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</si>
  <si>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</si>
  <si>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</si>
  <si>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</si>
  <si>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</si>
  <si>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</si>
  <si>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</si>
  <si>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</si>
  <si>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</si>
  <si>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</si>
  <si>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</si>
  <si>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</si>
  <si>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</si>
  <si>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</si>
  <si>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</si>
  <si>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</si>
  <si>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</si>
  <si>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</si>
  <si>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</si>
  <si>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</si>
  <si>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</si>
  <si>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</si>
  <si>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</si>
  <si>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</si>
  <si>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</si>
  <si>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</si>
  <si>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</si>
  <si>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</si>
  <si>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</si>
  <si>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</si>
  <si>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</si>
  <si>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</si>
  <si>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</si>
  <si>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</si>
  <si>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</si>
  <si>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</si>
  <si>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</si>
  <si>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</si>
  <si>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</si>
  <si>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</si>
  <si>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</si>
  <si>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</si>
  <si>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</si>
  <si>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</si>
  <si>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</si>
  <si>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</si>
  <si>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</si>
  <si>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</si>
  <si>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</si>
  <si>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</si>
  <si>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</si>
  <si>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</si>
  <si>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</si>
  <si>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</si>
  <si>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</si>
  <si>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</si>
  <si>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</si>
  <si>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</si>
  <si>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</si>
  <si>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</si>
  <si>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</si>
  <si>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</si>
  <si>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</si>
  <si>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</si>
  <si>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</si>
  <si>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</si>
  <si>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</si>
  <si>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</si>
  <si>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</si>
  <si>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</si>
  <si>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</si>
  <si>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</si>
  <si>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</si>
  <si>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</si>
  <si>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</si>
  <si>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</si>
  <si>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</si>
  <si>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</si>
  <si>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</si>
  <si>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</si>
  <si>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</si>
  <si>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</si>
  <si>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</si>
  <si>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</si>
  <si>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</si>
  <si>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</si>
  <si>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</si>
  <si>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</si>
  <si>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</si>
  <si>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</si>
  <si>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</si>
  <si>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</si>
  <si>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</si>
  <si>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</si>
  <si>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</si>
  <si>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</si>
  <si>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</si>
  <si>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</si>
  <si>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</si>
  <si>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</si>
  <si>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</si>
  <si>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</si>
  <si>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</si>
  <si>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</si>
  <si>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</si>
  <si>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</si>
  <si>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</si>
  <si>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</si>
  <si>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</si>
  <si>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</si>
  <si>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</si>
  <si>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</si>
  <si>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</si>
  <si>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</si>
  <si>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</si>
  <si>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</si>
  <si>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</si>
  <si>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</si>
  <si>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</si>
  <si>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</si>
  <si>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</si>
  <si>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</si>
  <si>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</si>
  <si>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</si>
  <si>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</si>
  <si>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</si>
  <si>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</si>
  <si>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</si>
  <si>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</si>
  <si>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</si>
  <si>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</si>
  <si>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</si>
  <si>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</si>
  <si>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</si>
  <si>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</si>
  <si>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</si>
  <si>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</si>
  <si>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</si>
  <si>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</si>
  <si>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</si>
  <si>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</si>
  <si>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</si>
  <si>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</si>
  <si>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</si>
  <si>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</si>
  <si>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</si>
  <si>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</si>
  <si>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</si>
  <si>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</si>
  <si>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</si>
  <si>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</si>
  <si>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</si>
  <si>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</si>
  <si>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</si>
  <si>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</si>
  <si>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</si>
  <si>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</si>
  <si>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</si>
  <si>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</si>
  <si>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</si>
  <si>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</si>
  <si>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</si>
  <si>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</si>
  <si>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</si>
  <si>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</si>
  <si>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</si>
  <si>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</si>
  <si>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</si>
  <si>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</si>
  <si>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</si>
  <si>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</si>
  <si>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</si>
  <si>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</si>
  <si>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</si>
  <si>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</si>
  <si>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</si>
  <si>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</si>
  <si>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</si>
  <si>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</si>
  <si>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</si>
  <si>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</si>
  <si>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</si>
  <si>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</si>
  <si>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</si>
  <si>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</si>
  <si>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</si>
  <si>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</si>
  <si>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</si>
  <si>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</si>
  <si>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</si>
  <si>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</si>
  <si>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</si>
  <si>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</si>
  <si>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</si>
  <si>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</si>
  <si>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</si>
  <si>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</si>
  <si>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</si>
  <si>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</si>
  <si>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</si>
  <si>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</si>
  <si>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</si>
  <si>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</si>
  <si>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</si>
  <si>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</si>
  <si>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</si>
  <si>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</si>
  <si>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</si>
  <si>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</si>
  <si>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</si>
  <si>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</si>
  <si>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</si>
  <si>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</si>
  <si>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</si>
  <si>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</si>
  <si>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</si>
  <si>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</si>
  <si>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</si>
  <si>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</si>
  <si>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</si>
  <si>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</si>
  <si>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</si>
  <si>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</si>
  <si>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</si>
  <si>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</si>
  <si>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</si>
  <si>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</si>
  <si>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</si>
  <si>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</si>
  <si>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</si>
  <si>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</si>
  <si>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</si>
  <si>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</si>
  <si>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</si>
  <si>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</si>
  <si>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</si>
  <si>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</si>
  <si>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</si>
  <si>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</si>
  <si>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</si>
  <si>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</si>
  <si>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</si>
  <si>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</si>
  <si>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</si>
  <si>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</si>
  <si>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</si>
  <si>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</si>
  <si>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</si>
  <si>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</si>
  <si>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</si>
  <si>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</si>
  <si>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</si>
  <si>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</si>
  <si>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</si>
  <si>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</si>
  <si>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</si>
  <si>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</si>
  <si>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</si>
  <si>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</si>
  <si>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</si>
  <si>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</si>
  <si>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</si>
  <si>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</si>
  <si>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</si>
  <si>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</si>
  <si>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</si>
  <si>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</si>
  <si>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</si>
  <si>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</si>
  <si>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</si>
  <si>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</si>
  <si>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</si>
  <si>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</si>
  <si>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</si>
  <si>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</si>
  <si>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</si>
  <si>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</si>
  <si>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</si>
  <si>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</si>
  <si>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</si>
  <si>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</si>
  <si>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</si>
  <si>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</si>
  <si>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</si>
  <si>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</si>
  <si>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</si>
  <si>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</si>
  <si>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</si>
  <si>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</si>
  <si>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</si>
  <si>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</si>
  <si>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</si>
  <si>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</si>
  <si>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</si>
  <si>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</si>
  <si>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</si>
  <si>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</si>
  <si>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</si>
  <si>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</si>
  <si>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</si>
  <si>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</si>
  <si>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</si>
  <si>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</si>
  <si>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</si>
  <si>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</si>
  <si>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</si>
  <si>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</si>
  <si>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</si>
  <si>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</si>
  <si>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</si>
  <si>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</si>
  <si>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</si>
  <si>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</si>
  <si>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</si>
  <si>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</si>
  <si>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</si>
  <si>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</si>
  <si>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</si>
  <si>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</si>
  <si>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</si>
  <si>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</si>
  <si>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</si>
  <si>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</si>
  <si>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</si>
  <si>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</si>
  <si>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</si>
  <si>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</si>
  <si>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</si>
  <si>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</si>
  <si>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</si>
  <si>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</si>
  <si>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</si>
  <si>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</si>
  <si>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</si>
  <si>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</si>
  <si>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</si>
  <si>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</si>
  <si>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</si>
  <si>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</si>
  <si>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</si>
  <si>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</si>
  <si>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</si>
  <si>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</si>
  <si>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</si>
  <si>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</si>
  <si>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</si>
  <si>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</si>
  <si>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</si>
  <si>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</si>
  <si>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</si>
  <si>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</si>
  <si>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</si>
  <si>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</si>
  <si>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</si>
  <si>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</si>
  <si>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</si>
  <si>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</si>
  <si>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</si>
  <si>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</si>
  <si>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</si>
  <si>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</si>
  <si>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</si>
  <si>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</si>
  <si>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</si>
  <si>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</si>
  <si>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</si>
  <si>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</si>
  <si>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</si>
  <si>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</si>
  <si>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</si>
  <si>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</si>
  <si>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</si>
  <si>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</si>
  <si>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</si>
  <si>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</si>
  <si>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</si>
  <si>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</si>
  <si>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</si>
  <si>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</si>
  <si>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</si>
  <si>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</si>
  <si>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</si>
  <si>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</si>
  <si>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</si>
  <si>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</si>
  <si>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</si>
  <si>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</si>
  <si>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</si>
  <si>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</si>
  <si>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</si>
  <si>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</si>
  <si>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</si>
  <si>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</si>
  <si>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</si>
  <si>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</si>
  <si>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</si>
  <si>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</si>
  <si>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</si>
  <si>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</si>
  <si>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</si>
  <si>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</si>
  <si>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</si>
  <si>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</si>
  <si>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</si>
  <si>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</si>
  <si>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</si>
  <si>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</si>
  <si>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</si>
  <si>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</si>
  <si>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</si>
  <si>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</si>
  <si>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</si>
  <si>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</si>
  <si>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</si>
  <si>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</si>
  <si>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</si>
  <si>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</si>
  <si>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</si>
  <si>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</si>
  <si>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</si>
  <si>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</si>
  <si>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</si>
  <si>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</si>
  <si>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</si>
  <si>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</si>
  <si>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</si>
  <si>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</si>
  <si>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</si>
  <si>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</si>
  <si>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</si>
  <si>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</si>
  <si>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</si>
  <si>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</si>
  <si>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</si>
  <si>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</si>
  <si>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</si>
  <si>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</si>
  <si>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</si>
  <si>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</si>
  <si>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</si>
  <si>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</si>
  <si>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</si>
  <si>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</si>
  <si>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</si>
  <si>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</si>
  <si>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</si>
  <si>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</si>
  <si>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</si>
  <si>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</si>
  <si>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</si>
  <si>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</si>
  <si>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</si>
  <si>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</si>
  <si>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</si>
  <si>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</si>
  <si>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</si>
  <si>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</si>
  <si>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</si>
  <si>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</si>
  <si>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</si>
  <si>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</si>
  <si>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</si>
  <si>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</si>
  <si>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</si>
  <si>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</si>
  <si>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</si>
  <si>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</si>
  <si>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</si>
  <si>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</si>
  <si>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</si>
  <si>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</si>
  <si>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</si>
  <si>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</si>
  <si>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</si>
  <si>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</si>
  <si>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</si>
  <si>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</si>
  <si>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</si>
  <si>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</si>
  <si>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</si>
  <si>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</si>
  <si>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</si>
  <si>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</si>
  <si>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</si>
  <si>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</si>
  <si>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</si>
  <si>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</si>
  <si>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</si>
  <si>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</si>
  <si>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</si>
  <si>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</si>
  <si>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</si>
  <si>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</si>
  <si>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</si>
  <si>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</si>
  <si>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</si>
  <si>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</si>
  <si>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</si>
  <si>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</si>
  <si>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</si>
  <si>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</si>
  <si>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</si>
  <si>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</si>
  <si>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</si>
  <si>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</si>
  <si>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</si>
  <si>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</si>
  <si>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</si>
  <si>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</si>
  <si>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</si>
  <si>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</si>
  <si>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</si>
  <si>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</si>
  <si>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</si>
  <si>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</si>
  <si>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</si>
  <si>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</si>
  <si>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</si>
  <si>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</si>
  <si>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</si>
  <si>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</si>
  <si>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</si>
  <si>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</si>
  <si>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</si>
  <si>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</si>
  <si>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</si>
  <si>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</si>
  <si>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</si>
  <si>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</si>
  <si>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</si>
  <si>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</si>
  <si>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</si>
  <si>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</si>
  <si>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</si>
  <si>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</si>
  <si>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</si>
  <si>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</si>
  <si>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</si>
  <si>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</si>
  <si>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</si>
  <si>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</si>
  <si>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</si>
  <si>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</si>
  <si>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</si>
  <si>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</si>
  <si>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</si>
  <si>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</si>
  <si>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</si>
  <si>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</si>
  <si>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</si>
  <si>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</si>
  <si>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</si>
  <si>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</si>
  <si>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</si>
  <si>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</si>
  <si>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</si>
  <si>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</si>
  <si>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</si>
  <si>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</si>
  <si>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</si>
  <si>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</si>
  <si>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</si>
  <si>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</si>
  <si>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</si>
  <si>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</si>
  <si>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</si>
  <si>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</si>
  <si>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</si>
  <si>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</si>
  <si>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</si>
  <si>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</si>
  <si>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</si>
  <si>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</si>
  <si>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</si>
  <si>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</si>
  <si>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</si>
  <si>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</si>
  <si>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</si>
  <si>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</si>
  <si>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</si>
  <si>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</si>
  <si>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</si>
  <si>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</si>
  <si>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</si>
  <si>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</si>
  <si>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</si>
  <si>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</si>
  <si>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</si>
  <si>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</si>
  <si>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</si>
  <si>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</si>
  <si>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</si>
  <si>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</si>
  <si>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</si>
  <si>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</si>
  <si>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</si>
  <si>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</si>
  <si>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</si>
  <si>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</si>
  <si>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</si>
  <si>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</si>
  <si>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</si>
  <si>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</si>
  <si>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</si>
  <si>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</si>
  <si>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</si>
  <si>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</si>
  <si>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</si>
  <si>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</si>
  <si>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</si>
  <si>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</si>
  <si>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</si>
  <si>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</si>
  <si>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</si>
  <si>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</si>
  <si>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</si>
  <si>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</si>
  <si>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</si>
  <si>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</si>
  <si>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</si>
  <si>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</si>
  <si>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</si>
  <si>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</si>
  <si>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</si>
  <si>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</si>
  <si>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</si>
  <si>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</si>
  <si>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</si>
  <si>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</si>
  <si>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</si>
  <si>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</si>
  <si>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</si>
  <si>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</si>
  <si>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</si>
  <si>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</si>
  <si>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</si>
  <si>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</si>
  <si>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</si>
  <si>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</si>
  <si>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</si>
  <si>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</si>
  <si>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</si>
  <si>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</si>
  <si>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</si>
  <si>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</si>
  <si>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</si>
  <si>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</si>
  <si>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</si>
  <si>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</si>
  <si>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</si>
  <si>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</si>
  <si>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</si>
  <si>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</si>
  <si>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</si>
  <si>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</si>
  <si>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</si>
  <si>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</si>
  <si>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</si>
  <si>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</si>
  <si>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</si>
  <si>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</si>
  <si>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</si>
  <si>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</si>
  <si>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</si>
  <si>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</si>
  <si>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</si>
  <si>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</si>
  <si>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</si>
  <si>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</si>
  <si>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</si>
  <si>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</si>
  <si>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</si>
  <si>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</si>
  <si>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</si>
  <si>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</si>
  <si>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</si>
  <si>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</si>
  <si>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</si>
  <si>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</si>
  <si>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</si>
  <si>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</si>
  <si>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</si>
  <si>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</si>
  <si>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</si>
  <si>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</si>
  <si>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</si>
  <si>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</si>
  <si>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</si>
  <si>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</si>
  <si>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</si>
  <si>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</si>
  <si>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</si>
  <si>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</si>
  <si>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</si>
  <si>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</si>
  <si>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</si>
  <si>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</si>
  <si>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</si>
  <si>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</si>
  <si>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</si>
  <si>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</si>
  <si>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</si>
  <si>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</si>
  <si>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</si>
  <si>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</si>
  <si>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</si>
  <si>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</si>
  <si>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</si>
  <si>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</si>
  <si>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</si>
  <si>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</si>
  <si>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</si>
  <si>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</si>
  <si>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</si>
  <si>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</si>
  <si>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</si>
  <si>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</si>
  <si>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</si>
  <si>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</si>
  <si>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</si>
  <si>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</si>
  <si>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</si>
  <si>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</si>
  <si>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</si>
  <si>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</si>
  <si>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</si>
  <si>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</si>
  <si>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</si>
  <si>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</si>
  <si>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</si>
  <si>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</si>
  <si>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</si>
  <si>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</si>
  <si>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</si>
  <si>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</si>
  <si>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</si>
  <si>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</si>
  <si>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</si>
  <si>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</si>
  <si>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</si>
  <si>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</si>
  <si>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</si>
  <si>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</si>
  <si>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</si>
  <si>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</si>
  <si>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</si>
  <si>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</si>
  <si>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</si>
  <si>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</si>
  <si>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</si>
  <si>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</si>
  <si>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</si>
  <si>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</si>
  <si>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</si>
  <si>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</si>
  <si>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</si>
  <si>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</si>
  <si>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</si>
  <si>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</si>
  <si>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</si>
  <si>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</si>
  <si>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</si>
  <si>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</si>
  <si>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</si>
  <si>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</si>
  <si>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</si>
  <si>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</si>
  <si>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</si>
  <si>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</si>
  <si>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</si>
  <si>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</si>
  <si>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</si>
  <si>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</si>
  <si>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</si>
  <si>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</si>
  <si>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</si>
  <si>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</si>
  <si>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</si>
  <si>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</si>
  <si>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</si>
  <si>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</si>
  <si>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</si>
  <si>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</si>
  <si>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</si>
  <si>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</si>
  <si>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</si>
  <si>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</si>
  <si>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</si>
  <si>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</si>
  <si>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</si>
  <si>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</si>
  <si>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</si>
  <si>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</si>
  <si>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</si>
  <si>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</si>
  <si>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</si>
  <si>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</si>
  <si>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</si>
  <si>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</si>
  <si>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</si>
  <si>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</si>
  <si>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</si>
  <si>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</si>
  <si>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</si>
  <si>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</si>
  <si>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</si>
  <si>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</si>
  <si>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</si>
  <si>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</si>
  <si>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</si>
  <si>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</si>
  <si>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</si>
  <si>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</si>
  <si>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</si>
  <si>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</si>
  <si>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</si>
  <si>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</si>
  <si>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</si>
  <si>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</si>
  <si>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</si>
  <si>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</si>
  <si>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</si>
  <si>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</si>
  <si>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</si>
  <si>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</si>
  <si>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</si>
  <si>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</si>
  <si>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</si>
  <si>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</si>
  <si>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</si>
  <si>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</si>
  <si>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</si>
  <si>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</si>
  <si>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</si>
  <si>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</si>
  <si>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</si>
  <si>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</si>
  <si>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</si>
  <si>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</si>
  <si>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</si>
  <si>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</si>
  <si>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</si>
  <si>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</si>
  <si>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</si>
  <si>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</si>
  <si>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</si>
  <si>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</si>
  <si>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</si>
  <si>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</si>
  <si>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</si>
  <si>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</si>
  <si>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</si>
  <si>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</si>
  <si>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</si>
  <si>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</si>
  <si>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</si>
  <si>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</si>
  <si>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</si>
  <si>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</si>
  <si>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</si>
  <si>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</si>
  <si>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</si>
  <si>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</si>
  <si>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</si>
  <si>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</si>
  <si>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</si>
  <si>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</si>
  <si>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</si>
  <si>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</si>
  <si>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</si>
  <si>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</si>
  <si>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</si>
  <si>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</si>
  <si>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</si>
  <si>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</si>
  <si>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</si>
  <si>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</si>
  <si>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</si>
  <si>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</si>
  <si>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</si>
  <si>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</si>
  <si>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</si>
  <si>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</si>
  <si>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</si>
  <si>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</si>
  <si>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</si>
  <si>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</si>
  <si>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</si>
  <si>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</si>
  <si>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</si>
  <si>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</si>
  <si>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</si>
  <si>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</si>
  <si>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</si>
  <si>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</si>
  <si>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</si>
  <si>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</si>
  <si>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</si>
  <si>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</si>
  <si>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</si>
  <si>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</si>
  <si>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</si>
  <si>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</si>
  <si>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</si>
  <si>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</si>
  <si>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</si>
  <si>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</si>
  <si>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</si>
  <si>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</si>
  <si>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</si>
  <si>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</si>
  <si>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</si>
  <si>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</si>
  <si>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</si>
  <si>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</si>
  <si>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</si>
  <si>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</si>
  <si>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</si>
  <si>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</si>
  <si>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</si>
  <si>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</si>
  <si>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</si>
  <si>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</si>
  <si>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</si>
  <si>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</si>
  <si>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</si>
  <si>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</si>
  <si>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</si>
  <si>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</si>
  <si>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</si>
  <si>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</si>
  <si>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</si>
  <si>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</si>
  <si>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</si>
  <si>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</si>
  <si>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</si>
  <si>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</si>
  <si>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</si>
  <si>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</si>
  <si>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</si>
  <si>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</si>
  <si>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</si>
  <si>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</si>
  <si>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</si>
  <si>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</si>
  <si>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</si>
  <si>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</si>
  <si>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</si>
  <si>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</si>
  <si>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</si>
  <si>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</si>
  <si>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</si>
  <si>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</si>
  <si>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</si>
  <si>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</si>
  <si>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</si>
  <si>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</si>
  <si>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</si>
  <si>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</si>
  <si>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</si>
  <si>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</si>
  <si>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</si>
  <si>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</si>
  <si>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</si>
  <si>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</si>
  <si>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</si>
  <si>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</si>
  <si>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</si>
  <si>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</si>
  <si>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</si>
  <si>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</si>
  <si>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</si>
  <si>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</si>
  <si>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</si>
  <si>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</si>
  <si>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</si>
  <si>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</si>
  <si>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</si>
  <si>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</si>
  <si>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</si>
  <si>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</si>
  <si>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</si>
  <si>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</si>
  <si>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</si>
  <si>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</si>
  <si>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</si>
  <si>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</si>
  <si>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</si>
  <si>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</si>
  <si>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</si>
  <si>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</si>
  <si>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</si>
  <si>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</si>
  <si>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</si>
  <si>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</si>
  <si>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</si>
  <si>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</si>
  <si>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</si>
  <si>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</si>
  <si>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</si>
  <si>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</si>
  <si>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</si>
  <si>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</si>
  <si>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</si>
  <si>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</si>
  <si>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</si>
  <si>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</si>
  <si>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</si>
  <si>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</si>
  <si>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</si>
  <si>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</si>
  <si>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</si>
  <si>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</si>
  <si>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</si>
  <si>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</si>
  <si>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</si>
  <si>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</si>
  <si>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</si>
  <si>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</si>
  <si>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</si>
  <si>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</si>
  <si>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</si>
  <si>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</si>
  <si>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</si>
  <si>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</si>
  <si>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</si>
  <si>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</si>
  <si>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</si>
  <si>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</si>
  <si>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</si>
  <si>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</si>
  <si>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</si>
  <si>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</si>
  <si>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</si>
  <si>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</si>
  <si>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</si>
  <si>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</si>
  <si>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</si>
  <si>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</si>
  <si>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</si>
  <si>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</si>
  <si>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</si>
  <si>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</si>
  <si>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</si>
  <si>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</si>
  <si>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</si>
  <si>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</si>
  <si>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</si>
  <si>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</si>
  <si>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</si>
  <si>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</si>
  <si>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</si>
  <si>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</si>
  <si>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</si>
  <si>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</si>
  <si>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</si>
  <si>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</si>
  <si>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</si>
  <si>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</si>
  <si>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</si>
  <si>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</si>
  <si>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</si>
  <si>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</si>
  <si>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</si>
  <si>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</si>
  <si>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</si>
  <si>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</si>
  <si>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</si>
  <si>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</si>
  <si>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</si>
  <si>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</si>
  <si>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</si>
  <si>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</si>
  <si>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</si>
  <si>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</si>
  <si>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</si>
  <si>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</si>
  <si>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</si>
  <si>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</si>
  <si>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</si>
  <si>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</si>
  <si>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</si>
  <si>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</si>
  <si>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</si>
  <si>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</si>
  <si>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</si>
  <si>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</si>
  <si>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</si>
  <si>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</si>
  <si>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</si>
  <si>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</si>
  <si>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</si>
  <si>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</si>
  <si>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</si>
  <si>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</si>
  <si>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</si>
  <si>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</si>
  <si>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</si>
  <si>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</si>
  <si>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</si>
  <si>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</si>
  <si>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</si>
  <si>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</si>
  <si>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</si>
  <si>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</si>
  <si>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</si>
  <si>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</si>
  <si>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</si>
  <si>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</si>
  <si>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</si>
  <si>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</si>
  <si>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</si>
  <si>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</si>
  <si>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</si>
  <si>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</si>
  <si>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</si>
  <si>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</si>
  <si>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</si>
  <si>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</si>
  <si>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</si>
  <si>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</si>
  <si>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</si>
  <si>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</si>
  <si>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</si>
  <si>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</si>
  <si>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</si>
  <si>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</si>
  <si>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</si>
  <si>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</si>
  <si>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</si>
  <si>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</si>
  <si>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</si>
  <si>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</si>
  <si>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</si>
  <si>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</si>
  <si>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</si>
  <si>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</si>
  <si>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</si>
  <si>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</si>
  <si>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</si>
  <si>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</si>
  <si>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</si>
  <si>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</si>
  <si>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</si>
  <si>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</si>
  <si>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</si>
  <si>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</si>
  <si>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</si>
  <si>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</si>
  <si>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</si>
  <si>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</si>
  <si>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</si>
  <si>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</si>
  <si>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</si>
  <si>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</si>
  <si>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</si>
  <si>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</si>
  <si>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</si>
  <si>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</si>
  <si>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</si>
  <si>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</si>
  <si>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</si>
  <si>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</si>
  <si>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</si>
  <si>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</si>
  <si>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</si>
  <si>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</si>
  <si>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</si>
  <si>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</si>
  <si>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</si>
  <si>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</si>
  <si>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</si>
  <si>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</si>
  <si>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</si>
  <si>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</si>
  <si>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</si>
  <si>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</si>
  <si>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</si>
  <si>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</si>
  <si>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</si>
  <si>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</si>
  <si>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</si>
  <si>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</si>
  <si>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</si>
  <si>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</si>
  <si>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</si>
  <si>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</si>
  <si>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</si>
  <si>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</si>
  <si>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</si>
  <si>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</si>
  <si>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</si>
  <si>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</si>
  <si>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</si>
  <si>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</si>
  <si>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</si>
  <si>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</si>
  <si>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</si>
  <si>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</si>
  <si>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</si>
  <si>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</si>
  <si>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</si>
  <si>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</si>
  <si>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</si>
  <si>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</si>
  <si>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</si>
  <si>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</si>
  <si>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</si>
  <si>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</si>
  <si>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</si>
  <si>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</si>
  <si>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</si>
  <si>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</si>
  <si>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</si>
  <si>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</si>
  <si>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</si>
  <si>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</si>
  <si>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</si>
  <si>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</si>
  <si>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</si>
  <si>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</si>
  <si>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</si>
  <si>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</si>
  <si>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</si>
  <si>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</si>
  <si>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</si>
  <si>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</si>
  <si>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</si>
  <si>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</si>
  <si>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</si>
  <si>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</si>
  <si>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</si>
  <si>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</si>
  <si>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</si>
  <si>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</si>
  <si>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</si>
  <si>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</si>
  <si>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</si>
  <si>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</si>
  <si>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</si>
  <si>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</si>
  <si>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</si>
  <si>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</si>
  <si>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</si>
  <si>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</si>
  <si>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</si>
  <si>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</si>
  <si>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</si>
  <si>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</si>
  <si>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</si>
  <si>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</si>
  <si>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</si>
  <si>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</si>
  <si>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</si>
  <si>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</si>
  <si>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</si>
  <si>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</si>
  <si>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</si>
  <si>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</si>
  <si>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</si>
  <si>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</si>
  <si>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</si>
  <si>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</si>
  <si>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</si>
  <si>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</si>
  <si>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</si>
  <si>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</si>
  <si>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</si>
  <si>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</si>
  <si>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</si>
  <si>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</si>
  <si>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</si>
  <si>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</si>
  <si>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</si>
  <si>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</si>
  <si>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</si>
  <si>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</si>
  <si>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</si>
  <si>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</si>
  <si>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</si>
  <si>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</si>
  <si>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</si>
  <si>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</si>
  <si>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</si>
  <si>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</si>
  <si>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</si>
  <si>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</si>
  <si>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</si>
  <si>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</si>
  <si>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</si>
  <si>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</si>
  <si>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</si>
  <si>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</si>
  <si>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</si>
  <si>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</si>
  <si>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</si>
  <si>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</si>
  <si>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</si>
  <si>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</si>
  <si>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</si>
  <si>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</si>
  <si>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</si>
  <si>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</si>
  <si>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</si>
  <si>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</si>
  <si>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</si>
  <si>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</si>
  <si>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</si>
  <si>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</si>
  <si>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</si>
  <si>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</si>
  <si>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</si>
  <si>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</si>
  <si>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</si>
  <si>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</si>
  <si>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</si>
  <si>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</si>
  <si>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</si>
  <si>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</si>
  <si>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</si>
  <si>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</si>
  <si>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</si>
  <si>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</si>
  <si>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</si>
  <si>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</si>
  <si>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</si>
  <si>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</si>
  <si>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</si>
  <si>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</si>
  <si>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</si>
  <si>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</si>
  <si>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</si>
  <si>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</si>
  <si>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</si>
  <si>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</si>
  <si>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</si>
  <si>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</si>
  <si>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</si>
  <si>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</si>
  <si>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</si>
  <si>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</si>
  <si>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</si>
  <si>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</si>
  <si>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</si>
  <si>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</si>
  <si>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</si>
  <si>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</si>
  <si>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</si>
  <si>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</si>
  <si>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</si>
  <si>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</si>
  <si>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</si>
  <si>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</si>
  <si>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</si>
  <si>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</si>
  <si>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</si>
  <si>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</si>
  <si>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</si>
  <si>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</si>
  <si>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</si>
  <si>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</si>
  <si>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</si>
  <si>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</si>
  <si>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</si>
  <si>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</si>
  <si>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</si>
  <si>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</si>
  <si>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</si>
  <si>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</si>
  <si>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</si>
  <si>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</si>
  <si>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</si>
  <si>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</si>
  <si>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</si>
  <si>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</si>
  <si>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</si>
  <si>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</si>
  <si>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</si>
  <si>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</si>
  <si>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</si>
  <si>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</si>
  <si>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</si>
  <si>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</si>
  <si>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</si>
  <si>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</si>
  <si>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</si>
  <si>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</si>
  <si>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</si>
  <si>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</si>
  <si>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</si>
  <si>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</si>
  <si>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</si>
  <si>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</si>
  <si>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</si>
  <si>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</si>
  <si>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</si>
  <si>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</si>
  <si>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</si>
  <si>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</si>
  <si>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</si>
  <si>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</si>
  <si>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</si>
  <si>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</si>
  <si>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</si>
  <si>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</si>
  <si>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</si>
  <si>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</si>
  <si>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</si>
  <si>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</si>
  <si>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</si>
  <si>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</si>
  <si>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</si>
  <si>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</si>
  <si>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</si>
  <si>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</si>
  <si>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</si>
  <si>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</si>
  <si>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</si>
  <si>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</si>
  <si>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</si>
  <si>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</si>
  <si>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</si>
  <si>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</si>
  <si>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</si>
  <si>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</si>
  <si>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</si>
  <si>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</si>
  <si>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</si>
  <si>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</si>
  <si>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</si>
  <si>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</si>
  <si>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</si>
  <si>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</si>
  <si>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</si>
  <si>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</si>
  <si>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</si>
  <si>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</si>
  <si>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</si>
  <si>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</si>
  <si>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</si>
  <si>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</si>
  <si>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</si>
  <si>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</si>
  <si>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</si>
  <si>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</si>
  <si>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</si>
  <si>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</si>
  <si>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</si>
  <si>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</si>
  <si>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</si>
  <si>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</si>
  <si>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</si>
  <si>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</si>
  <si>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</si>
  <si>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</si>
  <si>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</si>
  <si>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</si>
  <si>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</si>
  <si>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</si>
  <si>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</si>
  <si>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</si>
  <si>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</si>
  <si>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</si>
  <si>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</si>
  <si>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</si>
  <si>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</si>
  <si>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</si>
  <si>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</si>
  <si>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</si>
  <si>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</si>
  <si>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</si>
  <si>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</si>
  <si>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</si>
  <si>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</si>
  <si>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</si>
  <si>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</si>
  <si>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</si>
  <si>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</si>
  <si>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</si>
  <si>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</si>
  <si>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</si>
  <si>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</si>
  <si>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</si>
  <si>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</si>
  <si>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</si>
  <si>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</si>
  <si>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</si>
  <si>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</si>
  <si>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</si>
  <si>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</si>
  <si>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</si>
  <si>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</si>
  <si>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</si>
  <si>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</si>
  <si>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</si>
  <si>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</si>
  <si>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</si>
  <si>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</si>
  <si>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</si>
  <si>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</si>
  <si>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</si>
  <si>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</si>
  <si>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</si>
  <si>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</si>
  <si>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</si>
  <si>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</si>
  <si>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</si>
  <si>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</si>
  <si>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</si>
  <si>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</si>
  <si>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</si>
  <si>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</si>
  <si>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</si>
  <si>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</si>
  <si>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</si>
  <si>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</si>
  <si>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</si>
  <si>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</si>
  <si>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</si>
  <si>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</si>
  <si>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</si>
  <si>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</si>
  <si>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</si>
  <si>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</si>
  <si>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</si>
  <si>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</si>
  <si>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</si>
  <si>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</si>
  <si>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</si>
  <si>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</si>
  <si>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</si>
  <si>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</si>
  <si>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</si>
  <si>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</si>
  <si>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</si>
  <si>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</si>
  <si>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</si>
  <si>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</si>
  <si>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</si>
  <si>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</si>
  <si>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</si>
  <si>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</si>
  <si>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</si>
  <si>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</si>
  <si>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</si>
  <si>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</si>
  <si>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</si>
  <si>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</si>
  <si>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</si>
  <si>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</si>
  <si>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</si>
  <si>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</si>
  <si>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</si>
  <si>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</si>
  <si>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</si>
  <si>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</si>
  <si>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</si>
  <si>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</si>
  <si>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</si>
  <si>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</si>
  <si>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</si>
  <si>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</si>
  <si>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</si>
  <si>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</si>
  <si>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</si>
  <si>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</si>
  <si>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</si>
  <si>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</si>
  <si>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</si>
  <si>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</si>
  <si>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</si>
  <si>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</si>
  <si>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</si>
  <si>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</si>
  <si>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</si>
  <si>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</si>
  <si>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</si>
  <si>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</si>
  <si>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</si>
  <si>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</si>
  <si>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</si>
  <si>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</si>
  <si>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</si>
  <si>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</si>
  <si>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</si>
  <si>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</si>
  <si>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</si>
  <si>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</si>
  <si>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</si>
  <si>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</si>
  <si>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</si>
  <si>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</si>
  <si>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</si>
  <si>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</si>
  <si>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</si>
  <si>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</si>
  <si>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</si>
  <si>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</si>
  <si>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</si>
  <si>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</si>
  <si>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</si>
  <si>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</si>
  <si>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</si>
  <si>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</si>
  <si>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</si>
  <si>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</si>
  <si>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</si>
  <si>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</si>
  <si>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</si>
  <si>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</si>
  <si>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</si>
  <si>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</si>
  <si>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</si>
  <si>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</si>
  <si>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</si>
  <si>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</si>
  <si>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</si>
  <si>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</si>
  <si>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</si>
  <si>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</si>
  <si>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</si>
  <si>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</si>
  <si>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</si>
  <si>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</si>
  <si>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</si>
  <si>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</si>
  <si>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</si>
  <si>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</si>
  <si>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</si>
  <si>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</si>
  <si>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</si>
  <si>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</si>
  <si>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</si>
  <si>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</si>
  <si>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</si>
  <si>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</si>
  <si>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</si>
  <si>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</si>
  <si>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</si>
  <si>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</si>
  <si>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</si>
  <si>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</si>
  <si>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</si>
  <si>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</si>
  <si>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</si>
  <si>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</si>
  <si>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</si>
  <si>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</si>
  <si>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</si>
  <si>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</si>
  <si>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</si>
  <si>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</si>
  <si>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</si>
  <si>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</si>
  <si>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</si>
  <si>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</si>
  <si>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</si>
  <si>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</si>
  <si>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</si>
  <si>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</si>
  <si>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</si>
  <si>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</si>
  <si>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</si>
  <si>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</si>
  <si>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</si>
  <si>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</si>
  <si>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</si>
  <si>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</si>
  <si>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</si>
  <si>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</si>
  <si>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</si>
  <si>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</si>
  <si>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</si>
  <si>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</si>
  <si>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</si>
  <si>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</si>
  <si>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</si>
  <si>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</si>
  <si>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</si>
  <si>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</si>
  <si>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</si>
  <si>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</si>
  <si>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</si>
  <si>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</si>
  <si>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</si>
  <si>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</si>
  <si>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</si>
  <si>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</si>
  <si>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</si>
  <si>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</si>
  <si>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</si>
  <si>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</si>
  <si>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</si>
  <si>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</si>
  <si>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</si>
  <si>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</si>
  <si>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</si>
  <si>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</si>
  <si>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</si>
  <si>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</si>
  <si>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</si>
  <si>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</si>
  <si>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</si>
  <si>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</si>
  <si>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</si>
  <si>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</si>
  <si>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</si>
  <si>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</si>
  <si>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</si>
  <si>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</si>
  <si>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</si>
  <si>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</si>
  <si>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</si>
  <si>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</si>
  <si>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</si>
  <si>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</si>
  <si>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</si>
  <si>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</si>
  <si>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</si>
  <si>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</si>
  <si>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</si>
  <si>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</si>
  <si>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</si>
  <si>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</si>
  <si>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</si>
  <si>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</si>
  <si>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</si>
  <si>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</si>
  <si>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</si>
  <si>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</si>
  <si>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</si>
  <si>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</si>
  <si>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</si>
  <si>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</si>
  <si>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</si>
  <si>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</si>
  <si>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</si>
  <si>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</si>
  <si>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</si>
  <si>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</si>
  <si>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</si>
  <si>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</si>
  <si>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</si>
  <si>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</si>
  <si>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</si>
  <si>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</si>
  <si>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</si>
  <si>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</si>
  <si>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</si>
  <si>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</si>
  <si>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</si>
  <si>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</si>
  <si>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</si>
  <si>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</si>
  <si>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</si>
  <si>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</si>
  <si>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</si>
  <si>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</si>
  <si>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</si>
  <si>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</si>
  <si>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</si>
  <si>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</si>
  <si>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</si>
  <si>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</si>
  <si>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</si>
  <si>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</si>
  <si>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</si>
  <si>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</si>
  <si>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</si>
  <si>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</si>
  <si>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</si>
  <si>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</si>
  <si>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</si>
  <si>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</si>
  <si>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</si>
  <si>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</si>
  <si>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</si>
  <si>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</si>
  <si>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</si>
  <si>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</si>
  <si>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</si>
  <si>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</si>
  <si>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</si>
  <si>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</si>
  <si>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</si>
  <si>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</si>
  <si>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</si>
  <si>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</si>
  <si>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</si>
  <si>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</si>
  <si>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</si>
  <si>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</si>
  <si>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</si>
  <si>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</si>
  <si>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</si>
  <si>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</si>
  <si>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</si>
  <si>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</si>
  <si>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</si>
  <si>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</si>
  <si>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</si>
  <si>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</si>
  <si>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</si>
  <si>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</si>
  <si>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</si>
  <si>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</si>
  <si>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</si>
  <si>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</si>
  <si>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</si>
  <si>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</si>
  <si>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</si>
  <si>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</si>
  <si>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</si>
  <si>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</si>
  <si>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</si>
  <si>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</si>
  <si>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</si>
  <si>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</si>
  <si>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</si>
  <si>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</si>
  <si>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</si>
  <si>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</si>
  <si>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</si>
  <si>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</si>
  <si>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</si>
  <si>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</si>
  <si>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</si>
  <si>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</si>
  <si>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</si>
  <si>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</si>
  <si>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</si>
  <si>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</si>
  <si>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</si>
  <si>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</si>
  <si>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</si>
  <si>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</si>
  <si>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</si>
  <si>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</si>
  <si>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</si>
  <si>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</si>
  <si>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</si>
  <si>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</si>
  <si>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</si>
  <si>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</si>
  <si>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</si>
  <si>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</si>
  <si>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</si>
  <si>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</si>
  <si>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</si>
  <si>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</si>
  <si>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</si>
  <si>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</si>
  <si>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</si>
  <si>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</si>
  <si>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</si>
  <si>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</si>
  <si>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</si>
  <si>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</si>
  <si>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</si>
  <si>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</si>
  <si>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</si>
  <si>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</si>
  <si>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</si>
  <si>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</si>
  <si>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</si>
  <si>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</si>
  <si>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</si>
  <si>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</si>
  <si>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</si>
  <si>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</si>
  <si>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</si>
  <si>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</si>
  <si>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</si>
  <si>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</si>
  <si>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</si>
  <si>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</si>
  <si>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</si>
  <si>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</si>
  <si>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</si>
  <si>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</si>
  <si>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</si>
  <si>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</si>
  <si>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</si>
  <si>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</si>
  <si>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</si>
  <si>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</si>
  <si>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</si>
  <si>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</si>
  <si>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</si>
  <si>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</si>
  <si>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</si>
  <si>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</si>
  <si>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</si>
  <si>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</si>
  <si>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</si>
  <si>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</si>
  <si>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</si>
  <si>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</si>
  <si>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</si>
  <si>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</si>
  <si>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</si>
  <si>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</si>
  <si>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</si>
  <si>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</si>
  <si>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</si>
  <si>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</si>
  <si>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</si>
  <si>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</si>
  <si>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</si>
  <si>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</si>
  <si>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</si>
  <si>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</si>
  <si>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</si>
  <si>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</si>
  <si>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</si>
  <si>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</si>
  <si>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</si>
  <si>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</si>
  <si>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</si>
  <si>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</si>
  <si>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</si>
  <si>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</si>
  <si>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</si>
  <si>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</si>
  <si>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</si>
  <si>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</si>
  <si>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</si>
  <si>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</si>
  <si>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</si>
  <si>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</si>
  <si>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</si>
  <si>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</si>
  <si>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</si>
  <si>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</si>
  <si>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</si>
  <si>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</si>
  <si>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</si>
  <si>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</si>
  <si>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</si>
  <si>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</si>
  <si>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</si>
  <si>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</si>
  <si>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</si>
  <si>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</si>
  <si>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</si>
  <si>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</si>
  <si>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</si>
  <si>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</si>
  <si>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</si>
  <si>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</si>
  <si>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</si>
  <si>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</si>
  <si>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</si>
  <si>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</si>
  <si>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</si>
  <si>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</si>
  <si>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</si>
  <si>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</si>
  <si>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</si>
  <si>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</si>
  <si>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</si>
  <si>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</si>
  <si>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</si>
  <si>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</si>
  <si>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</si>
  <si>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</si>
  <si>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</si>
  <si>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</si>
  <si>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</si>
  <si>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</si>
  <si>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</si>
  <si>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</si>
  <si>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</si>
  <si>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</si>
  <si>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</si>
  <si>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</si>
  <si>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</si>
  <si>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</si>
  <si>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</si>
  <si>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</si>
  <si>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</si>
  <si>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</si>
  <si>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</si>
  <si>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</si>
  <si>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</si>
  <si>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</si>
  <si>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</si>
  <si>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</si>
  <si>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</si>
  <si>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</si>
  <si>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</si>
  <si>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</si>
  <si>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</si>
  <si>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</si>
  <si>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</si>
  <si>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</si>
  <si>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</si>
  <si>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</si>
  <si>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</si>
  <si>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</si>
  <si>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</si>
  <si>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</si>
  <si>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</si>
  <si>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</si>
  <si>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</si>
  <si>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</si>
  <si>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</si>
  <si>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</si>
  <si>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</si>
  <si>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</si>
  <si>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</si>
  <si>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</si>
  <si>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</si>
  <si>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</si>
  <si>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</si>
  <si>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</si>
  <si>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</si>
  <si>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</si>
  <si>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</si>
  <si>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</si>
  <si>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</si>
  <si>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</si>
  <si>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</si>
  <si>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</si>
  <si>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</si>
  <si>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</si>
  <si>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</si>
  <si>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</si>
  <si>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</si>
  <si>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</si>
  <si>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</si>
  <si>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</si>
  <si>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</si>
  <si>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</si>
  <si>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</si>
  <si>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</si>
  <si>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</si>
  <si>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</si>
  <si>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</si>
  <si>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</si>
  <si>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</si>
  <si>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</si>
  <si>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</si>
  <si>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</si>
  <si>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</si>
  <si>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</si>
  <si>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</si>
  <si>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</si>
  <si>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</si>
  <si>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</si>
  <si>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</si>
  <si>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</si>
  <si>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</si>
  <si>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</si>
  <si>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</si>
  <si>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</si>
  <si>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</si>
  <si>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</si>
  <si>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</si>
  <si>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</si>
  <si>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</si>
  <si>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</si>
  <si>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</si>
  <si>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</si>
  <si>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</si>
  <si>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</si>
  <si>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</si>
  <si>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</si>
  <si>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</si>
  <si>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</si>
  <si>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</si>
  <si>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</si>
  <si>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</si>
  <si>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</si>
  <si>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</si>
  <si>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</si>
  <si>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</si>
  <si>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</si>
  <si>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</si>
  <si>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</si>
  <si>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</si>
  <si>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</si>
  <si>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</si>
  <si>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</si>
  <si>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</si>
  <si>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</si>
  <si>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</si>
  <si>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</si>
  <si>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</si>
  <si>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</si>
  <si>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</si>
  <si>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</si>
  <si>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</si>
  <si>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</si>
  <si>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</si>
  <si>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</si>
  <si>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</si>
  <si>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</si>
  <si>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</si>
  <si>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</si>
  <si>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</si>
  <si>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</si>
  <si>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</si>
  <si>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</si>
  <si>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</si>
  <si>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</si>
  <si>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</si>
  <si>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</si>
  <si>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</si>
  <si>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</si>
  <si>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</si>
  <si>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</si>
  <si>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</si>
  <si>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</si>
  <si>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</si>
  <si>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</si>
  <si>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</si>
  <si>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</si>
  <si>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</si>
  <si>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</si>
  <si>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</si>
  <si>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</si>
  <si>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</si>
  <si>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</si>
  <si>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</si>
  <si>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</si>
  <si>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</si>
  <si>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</si>
  <si>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</si>
  <si>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</si>
  <si>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</si>
  <si>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</si>
  <si>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</si>
  <si>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</si>
  <si>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</si>
  <si>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</si>
  <si>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</si>
  <si>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</si>
  <si>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</si>
  <si>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</si>
  <si>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</si>
  <si>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</si>
  <si>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</si>
  <si>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</si>
  <si>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</si>
  <si>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</si>
  <si>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</si>
  <si>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</si>
  <si>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</si>
  <si>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</si>
  <si>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</si>
  <si>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</si>
  <si>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</si>
  <si>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</si>
  <si>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</si>
  <si>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</si>
  <si>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</si>
  <si>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</si>
  <si>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</si>
  <si>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</si>
  <si>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</si>
  <si>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</si>
  <si>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</si>
  <si>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</si>
  <si>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</si>
  <si>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</si>
  <si>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</si>
  <si>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</si>
  <si>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</si>
  <si>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</si>
  <si>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</si>
  <si>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</si>
  <si>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</si>
  <si>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</si>
  <si>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</si>
  <si>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</si>
  <si>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</si>
  <si>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</si>
  <si>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</si>
  <si>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</si>
  <si>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</si>
  <si>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</si>
  <si>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</si>
  <si>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</si>
  <si>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</si>
  <si>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</si>
  <si>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</si>
  <si>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</si>
  <si>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</si>
  <si>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</si>
  <si>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</si>
  <si>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</si>
  <si>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</si>
  <si>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</si>
  <si>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</si>
  <si>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</si>
  <si>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</si>
  <si>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</si>
  <si>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</si>
  <si>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</si>
  <si>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</si>
  <si>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</si>
  <si>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</si>
  <si>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</si>
  <si>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</si>
  <si>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</si>
  <si>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</si>
  <si>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</si>
  <si>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</si>
  <si>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</si>
  <si>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</si>
  <si>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</si>
  <si>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</si>
  <si>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</si>
  <si>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</si>
  <si>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</si>
  <si>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</si>
  <si>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</si>
  <si>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</si>
  <si>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</si>
  <si>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</si>
  <si>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</si>
  <si>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</si>
  <si>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</si>
  <si>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</si>
  <si>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</si>
  <si>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</si>
  <si>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</si>
  <si>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</si>
  <si>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</si>
  <si>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</si>
  <si>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</si>
  <si>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</si>
  <si>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</si>
  <si>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</si>
  <si>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</si>
  <si>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</si>
  <si>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</si>
  <si>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</si>
  <si>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</si>
  <si>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</si>
  <si>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</si>
  <si>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</si>
  <si>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</si>
  <si>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</si>
  <si>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</si>
  <si>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</si>
  <si>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</si>
  <si>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</si>
  <si>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</si>
  <si>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</si>
  <si>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</si>
  <si>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</si>
  <si>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</si>
  <si>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</si>
  <si>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</si>
  <si>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</si>
  <si>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</si>
  <si>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</si>
  <si>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</si>
  <si>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</si>
  <si>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</si>
  <si>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</si>
  <si>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</si>
  <si>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</si>
  <si>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</si>
  <si>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</si>
  <si>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</si>
  <si>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</si>
  <si>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</si>
  <si>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</si>
  <si>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</si>
  <si>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</si>
  <si>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</si>
  <si>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</si>
  <si>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</si>
  <si>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</si>
  <si>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</si>
  <si>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</si>
  <si>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</si>
  <si>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</si>
  <si>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</si>
  <si>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</si>
  <si>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</si>
  <si>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</si>
  <si>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</si>
  <si>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</si>
  <si>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</si>
  <si>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</si>
  <si>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</si>
  <si>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</si>
  <si>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</si>
  <si>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</si>
  <si>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</si>
  <si>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</si>
  <si>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</si>
  <si>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</si>
  <si>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</si>
  <si>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</si>
  <si>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</si>
  <si>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</si>
  <si>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</si>
  <si>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</si>
  <si>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</si>
  <si>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</si>
  <si>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</si>
  <si>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</si>
  <si>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</si>
  <si>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</si>
  <si>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</si>
  <si>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</si>
  <si>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</si>
  <si>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</si>
  <si>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</si>
  <si>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</si>
  <si>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</si>
  <si>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</si>
  <si>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</si>
  <si>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</si>
  <si>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</si>
  <si>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</si>
  <si>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</si>
  <si>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</si>
  <si>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</si>
  <si>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</si>
  <si>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</si>
  <si>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</si>
  <si>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</si>
  <si>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</si>
  <si>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</si>
  <si>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</si>
  <si>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</si>
  <si>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</si>
  <si>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</si>
  <si>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</si>
  <si>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</si>
  <si>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</si>
  <si>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</si>
  <si>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</si>
  <si>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</si>
  <si>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</si>
  <si>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</si>
  <si>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</si>
  <si>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</si>
  <si>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</si>
  <si>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</si>
  <si>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</si>
  <si>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</si>
  <si>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</si>
  <si>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</si>
  <si>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</si>
  <si>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</si>
  <si>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</si>
  <si>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</si>
  <si>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</si>
  <si>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</si>
  <si>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</si>
  <si>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</si>
  <si>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</si>
  <si>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</si>
  <si>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</si>
  <si>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</si>
  <si>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</si>
  <si>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</si>
  <si>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</si>
  <si>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</si>
  <si>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</si>
  <si>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</si>
  <si>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</si>
  <si>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</si>
  <si>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</si>
  <si>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</si>
  <si>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</si>
  <si>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</si>
  <si>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</si>
  <si>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</si>
  <si>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</si>
  <si>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</si>
  <si>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</si>
  <si>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</si>
  <si>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</si>
  <si>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</si>
  <si>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</si>
  <si>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</si>
  <si>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</si>
  <si>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</si>
  <si>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</si>
  <si>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</si>
  <si>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</si>
  <si>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</si>
  <si>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</si>
  <si>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</si>
  <si>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</si>
  <si>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</si>
  <si>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</si>
  <si>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</si>
  <si>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</si>
  <si>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</si>
  <si>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</si>
  <si>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</si>
  <si>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</si>
  <si>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</si>
  <si>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</si>
  <si>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</si>
  <si>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</si>
  <si>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</si>
  <si>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</si>
  <si>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</si>
  <si>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</si>
  <si>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</si>
  <si>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</si>
  <si>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</si>
  <si>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</si>
  <si>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</si>
  <si>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</si>
  <si>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</si>
  <si>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</si>
  <si>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</si>
  <si>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</si>
  <si>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</si>
  <si>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</si>
  <si>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</si>
  <si>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</si>
  <si>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</si>
  <si>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</si>
  <si>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</si>
  <si>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</si>
  <si>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</si>
  <si>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</si>
  <si>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</si>
  <si>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</si>
  <si>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</si>
  <si>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</si>
  <si>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</si>
  <si>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</si>
  <si>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</si>
  <si>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</si>
  <si>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</si>
  <si>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</si>
  <si>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</si>
  <si>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</si>
  <si>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</si>
  <si>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</si>
  <si>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</si>
  <si>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</si>
  <si>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</si>
  <si>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</si>
  <si>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</si>
  <si>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</si>
  <si>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</si>
  <si>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</si>
  <si>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</si>
  <si>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</si>
  <si>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</si>
  <si>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</si>
  <si>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</si>
  <si>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</si>
  <si>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</si>
  <si>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</si>
  <si>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</si>
  <si>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</si>
  <si>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</si>
  <si>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</si>
  <si>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</si>
  <si>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</si>
  <si>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</si>
  <si>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</si>
  <si>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</si>
  <si>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</si>
  <si>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</si>
  <si>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</si>
  <si>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</si>
  <si>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</si>
  <si>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</si>
  <si>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</si>
  <si>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</si>
  <si>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</si>
  <si>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</si>
  <si>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</si>
  <si>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</si>
  <si>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</si>
  <si>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</si>
  <si>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</si>
  <si>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</si>
  <si>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</si>
  <si>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</si>
  <si>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</si>
  <si>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</si>
  <si>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</si>
  <si>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</si>
  <si>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</si>
  <si>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</si>
  <si>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</si>
  <si>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</si>
  <si>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</si>
  <si>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</si>
  <si>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</si>
  <si>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</si>
  <si>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</si>
  <si>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</si>
  <si>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</si>
  <si>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</si>
  <si>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</si>
  <si>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</si>
  <si>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</si>
  <si>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</si>
  <si>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</si>
  <si>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</si>
  <si>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</si>
  <si>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</si>
  <si>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</si>
  <si>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</si>
  <si>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</si>
  <si>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</si>
  <si>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</si>
  <si>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</si>
  <si>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</si>
  <si>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</si>
  <si>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</si>
  <si>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</si>
  <si>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</si>
  <si>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</si>
  <si>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</si>
  <si>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</si>
  <si>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</si>
  <si>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</si>
  <si>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</si>
  <si>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</si>
  <si>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</si>
  <si>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</si>
  <si>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</si>
  <si>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</si>
  <si>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</si>
  <si>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</si>
  <si>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</si>
  <si>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</si>
  <si>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</si>
  <si>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</si>
  <si>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</si>
  <si>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</si>
  <si>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</si>
  <si>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</si>
  <si>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</si>
  <si>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</si>
  <si>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</si>
  <si>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</si>
  <si>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</si>
  <si>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</si>
  <si>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</si>
  <si>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</si>
  <si>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</si>
  <si>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</si>
  <si>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</si>
  <si>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</si>
  <si>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</si>
  <si>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</si>
  <si>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</si>
  <si>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</si>
  <si>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</si>
  <si>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</si>
  <si>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</si>
  <si>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</si>
  <si>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</si>
  <si>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</si>
  <si>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</si>
  <si>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</si>
  <si>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</si>
  <si>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</si>
  <si>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</si>
  <si>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</si>
  <si>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</si>
  <si>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</si>
  <si>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</si>
  <si>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</si>
  <si>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</si>
  <si>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</si>
  <si>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</si>
  <si>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</si>
  <si>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</si>
  <si>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</si>
  <si>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</si>
  <si>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</si>
  <si>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</si>
  <si>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</si>
  <si>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</si>
  <si>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</si>
  <si>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</si>
  <si>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</si>
  <si>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</si>
  <si>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</si>
  <si>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</si>
  <si>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</si>
  <si>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</si>
  <si>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</si>
  <si>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</si>
  <si>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</si>
  <si>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</si>
  <si>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</si>
  <si>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</si>
  <si>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</si>
  <si>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</si>
  <si>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</si>
  <si>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</si>
  <si>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</si>
  <si>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</si>
  <si>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</si>
  <si>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</si>
  <si>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</si>
  <si>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</si>
  <si>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</si>
  <si>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</si>
  <si>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</si>
  <si>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</si>
  <si>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</si>
  <si>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</si>
  <si>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</si>
  <si>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</si>
  <si>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</si>
  <si>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</si>
  <si>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</si>
  <si>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</si>
  <si>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</si>
  <si>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</si>
  <si>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</si>
  <si>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</si>
  <si>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</si>
  <si>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</si>
  <si>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</si>
  <si>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</si>
  <si>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</si>
  <si>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</si>
  <si>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</si>
  <si>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</si>
  <si>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</si>
  <si>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</si>
  <si>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</si>
  <si>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</si>
  <si>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</si>
  <si>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</si>
  <si>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</si>
  <si>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</si>
  <si>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</si>
  <si>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</si>
  <si>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</si>
  <si>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</si>
  <si>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</si>
  <si>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</si>
  <si>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</si>
  <si>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</si>
  <si>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</si>
  <si>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</si>
  <si>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</si>
  <si>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</si>
  <si>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</si>
  <si>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</si>
  <si>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</si>
  <si>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</si>
  <si>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</si>
  <si>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</si>
  <si>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</si>
  <si>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</si>
  <si>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</si>
  <si>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</si>
  <si>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</si>
  <si>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</si>
  <si>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</si>
  <si>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</si>
  <si>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</si>
  <si>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</si>
  <si>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</si>
  <si>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</si>
  <si>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</si>
  <si>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</si>
  <si>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</si>
  <si>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</si>
  <si>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</si>
  <si>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</si>
  <si>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</si>
  <si>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</si>
  <si>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</si>
  <si>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</si>
  <si>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</si>
  <si>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</si>
  <si>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</si>
  <si>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</si>
  <si>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</si>
  <si>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</si>
  <si>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</si>
  <si>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</si>
  <si>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</si>
  <si>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</si>
  <si>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</si>
  <si>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</si>
  <si>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</si>
  <si>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</si>
  <si>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</si>
  <si>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</si>
  <si>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</si>
  <si>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</si>
  <si>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</si>
  <si>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</si>
  <si>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</si>
  <si>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</si>
  <si>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</si>
  <si>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</si>
  <si>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</si>
  <si>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</si>
  <si>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</si>
  <si>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</si>
  <si>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</si>
  <si>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</si>
  <si>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</si>
  <si>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</si>
  <si>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</si>
  <si>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</si>
  <si>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</si>
  <si>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</si>
  <si>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</si>
  <si>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</si>
  <si>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</si>
  <si>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</si>
  <si>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</si>
  <si>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</si>
  <si>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</si>
  <si>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</si>
  <si>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</si>
  <si>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</si>
  <si>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</si>
  <si>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</si>
  <si>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</si>
  <si>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</si>
  <si>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</si>
  <si>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</si>
  <si>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</si>
  <si>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</si>
  <si>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</si>
  <si>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</si>
  <si>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</si>
  <si>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</si>
  <si>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</si>
  <si>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</si>
  <si>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</si>
  <si>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</si>
  <si>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</si>
  <si>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</si>
  <si>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</si>
  <si>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</si>
  <si>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</si>
  <si>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</si>
  <si>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</si>
  <si>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</si>
  <si>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</si>
  <si>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</si>
  <si>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</si>
  <si>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</si>
  <si>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</si>
  <si>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</si>
  <si>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</si>
  <si>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</si>
  <si>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</si>
  <si>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</si>
  <si>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</si>
  <si>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</si>
  <si>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</si>
  <si>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</si>
  <si>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</si>
  <si>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</si>
  <si>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</si>
  <si>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</si>
  <si>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</si>
  <si>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</si>
  <si>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</si>
  <si>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</si>
  <si>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</si>
  <si>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</si>
  <si>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</si>
  <si>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</si>
  <si>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</si>
  <si>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</si>
  <si>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</si>
  <si>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</si>
  <si>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</si>
  <si>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</si>
  <si>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</si>
  <si>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</si>
  <si>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</si>
  <si>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</si>
  <si>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</si>
  <si>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</si>
  <si>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</si>
  <si>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</si>
  <si>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</si>
  <si>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</si>
  <si>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</si>
  <si>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</si>
  <si>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</si>
  <si>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</si>
  <si>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</si>
  <si>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</si>
  <si>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</si>
  <si>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</si>
  <si>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</si>
  <si>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</si>
  <si>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</si>
  <si>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</si>
  <si>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</si>
  <si>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</si>
  <si>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</si>
  <si>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</si>
  <si>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</si>
  <si>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</si>
  <si>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</si>
  <si>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</si>
  <si>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</si>
  <si>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</si>
  <si>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</si>
  <si>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</si>
  <si>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</si>
  <si>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</si>
  <si>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</si>
  <si>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</si>
  <si>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</si>
  <si>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</si>
  <si>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</si>
  <si>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</si>
  <si>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</si>
  <si>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</si>
  <si>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</si>
  <si>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</si>
  <si>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</si>
  <si>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</si>
  <si>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</si>
  <si>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</si>
  <si>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</si>
  <si>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</si>
  <si>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</si>
  <si>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</si>
  <si>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</si>
  <si>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</si>
  <si>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</si>
  <si>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</si>
  <si>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</si>
  <si>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</si>
  <si>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</si>
  <si>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</si>
  <si>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</si>
  <si>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</si>
  <si>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</si>
  <si>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</si>
  <si>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</si>
  <si>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</si>
  <si>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</si>
  <si>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</si>
  <si>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</si>
  <si>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</si>
  <si>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</si>
  <si>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</si>
  <si>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</si>
  <si>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</si>
  <si>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</si>
  <si>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</si>
  <si>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</si>
  <si>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</si>
  <si>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</si>
  <si>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</si>
  <si>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</si>
  <si>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</si>
  <si>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</si>
  <si>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</si>
  <si>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</si>
  <si>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</si>
  <si>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</si>
  <si>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</si>
  <si>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</si>
  <si>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</si>
  <si>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</si>
  <si>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</si>
  <si>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</si>
  <si>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</si>
  <si>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</si>
  <si>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</si>
  <si>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</si>
  <si>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</si>
  <si>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</si>
  <si>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</si>
  <si>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</si>
  <si>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</si>
  <si>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</si>
  <si>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</si>
  <si>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</si>
  <si>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</si>
  <si>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</si>
  <si>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</si>
  <si>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</si>
  <si>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</si>
  <si>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</si>
  <si>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</si>
  <si>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</si>
  <si>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</si>
  <si>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</si>
  <si>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</si>
  <si>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</si>
  <si>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</si>
  <si>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</si>
  <si>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</si>
  <si>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</si>
  <si>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</si>
  <si>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</si>
  <si>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</si>
  <si>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</si>
  <si>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</si>
  <si>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</si>
  <si>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</si>
  <si>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</si>
  <si>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</si>
  <si>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</si>
  <si>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</si>
  <si>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</si>
  <si>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</si>
  <si>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</si>
  <si>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</si>
  <si>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</si>
  <si>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</si>
  <si>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</si>
  <si>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</si>
  <si>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</si>
  <si>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</si>
  <si>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</si>
  <si>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</si>
  <si>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</si>
  <si>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</si>
  <si>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</si>
  <si>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</si>
  <si>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</si>
  <si>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</si>
  <si>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</si>
  <si>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</si>
  <si>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</si>
  <si>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</si>
  <si>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</si>
  <si>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</si>
  <si>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</si>
  <si>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</si>
  <si>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</si>
  <si>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</si>
  <si>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</si>
  <si>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</si>
  <si>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</si>
  <si>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</si>
  <si>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</si>
  <si>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</si>
  <si>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</si>
  <si>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</si>
  <si>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</si>
  <si>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</si>
  <si>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</si>
  <si>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</si>
  <si>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</si>
  <si>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</si>
  <si>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</si>
  <si>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</si>
  <si>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</si>
  <si>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</si>
  <si>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</si>
  <si>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</si>
  <si>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</si>
  <si>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</si>
  <si>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</si>
  <si>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</si>
  <si>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</si>
  <si>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</si>
  <si>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</si>
  <si>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</si>
  <si>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</si>
  <si>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</si>
  <si>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</si>
  <si>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</si>
  <si>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</si>
  <si>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</si>
  <si>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</si>
  <si>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</si>
  <si>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</si>
  <si>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</si>
  <si>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</si>
  <si>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</si>
  <si>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</si>
  <si>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</si>
  <si>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</si>
  <si>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</si>
  <si>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</si>
  <si>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</si>
  <si>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</si>
  <si>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</si>
  <si>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</si>
  <si>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</si>
  <si>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</si>
  <si>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</si>
  <si>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</si>
  <si>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</si>
  <si>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</si>
  <si>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</si>
  <si>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</si>
  <si>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</si>
  <si>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</si>
  <si>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</si>
  <si>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</si>
  <si>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</si>
  <si>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</si>
  <si>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</si>
  <si>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</si>
  <si>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</si>
  <si>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</si>
  <si>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</si>
  <si>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</si>
  <si>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</si>
  <si>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</si>
  <si>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</si>
  <si>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</si>
  <si>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</si>
  <si>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</si>
  <si>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</si>
  <si>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</si>
  <si>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</si>
  <si>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</si>
  <si>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</si>
  <si>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</si>
  <si>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</si>
  <si>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</si>
  <si>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</si>
  <si>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</si>
  <si>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</si>
  <si>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</si>
  <si>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</si>
  <si>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</si>
  <si>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</si>
  <si>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</si>
  <si>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</si>
  <si>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</si>
  <si>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</si>
  <si>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</si>
  <si>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</si>
  <si>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</si>
  <si>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</si>
  <si>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</si>
  <si>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</si>
  <si>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</si>
  <si>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</si>
  <si>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</si>
  <si>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</si>
  <si>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</si>
  <si>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</si>
  <si>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</si>
  <si>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</si>
  <si>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</si>
  <si>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</si>
  <si>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</si>
  <si>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</si>
  <si>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</si>
  <si>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</si>
  <si>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</si>
  <si>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</si>
  <si>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</si>
  <si>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</si>
  <si>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</si>
  <si>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</si>
  <si>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</si>
  <si>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</si>
  <si>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</si>
  <si>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</si>
  <si>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</si>
  <si>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</si>
  <si>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</si>
  <si>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</si>
  <si>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</si>
  <si>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</si>
  <si>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</si>
  <si>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</si>
  <si>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</si>
  <si>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</si>
  <si>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</si>
  <si>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</si>
  <si>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</si>
  <si>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</si>
  <si>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</si>
  <si>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</si>
  <si>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</si>
  <si>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</si>
  <si>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</si>
  <si>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</si>
  <si>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</si>
  <si>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</si>
  <si>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</si>
  <si>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</si>
  <si>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</si>
  <si>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</si>
  <si>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</si>
  <si>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</si>
  <si>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</si>
  <si>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</si>
  <si>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</si>
  <si>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</si>
  <si>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</si>
  <si>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</si>
  <si>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</si>
  <si>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</si>
  <si>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</si>
  <si>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</si>
  <si>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</si>
  <si>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</si>
  <si>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</si>
  <si>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</si>
  <si>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</si>
  <si>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</si>
  <si>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</si>
  <si>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</si>
  <si>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</si>
  <si>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</si>
  <si>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</si>
  <si>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</si>
  <si>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</si>
  <si>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</si>
  <si>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</si>
  <si>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</si>
  <si>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</si>
  <si>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</si>
  <si>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</si>
  <si>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</si>
  <si>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</si>
  <si>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</si>
  <si>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</si>
  <si>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</si>
  <si>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</si>
  <si>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</si>
  <si>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</si>
  <si>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</si>
  <si>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</si>
  <si>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</si>
  <si>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</si>
  <si>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</si>
  <si>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</si>
  <si>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</si>
  <si>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</si>
  <si>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</si>
  <si>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</si>
  <si>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</si>
  <si>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</si>
  <si>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</si>
  <si>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</si>
  <si>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</si>
  <si>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</si>
  <si>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</si>
  <si>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</si>
  <si>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</si>
  <si>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</si>
  <si>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</si>
  <si>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</si>
  <si>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</si>
  <si>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</si>
  <si>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</si>
  <si>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</si>
  <si>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</si>
  <si>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</si>
  <si>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</si>
  <si>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</si>
  <si>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</si>
  <si>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</si>
  <si>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</si>
  <si>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</si>
  <si>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</si>
  <si>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</si>
  <si>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</si>
  <si>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</si>
  <si>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</si>
  <si>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</si>
  <si>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</si>
  <si>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</si>
  <si>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</si>
  <si>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</si>
  <si>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</si>
  <si>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</si>
  <si>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</si>
  <si>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</si>
  <si>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</si>
  <si>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</si>
  <si>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</si>
  <si>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</si>
  <si>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</si>
  <si>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</si>
  <si>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</si>
  <si>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</si>
  <si>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</si>
  <si>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</si>
  <si>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</si>
  <si>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</si>
  <si>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</si>
  <si>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</si>
  <si>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</si>
  <si>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</si>
  <si>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</si>
  <si>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</si>
  <si>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</si>
  <si>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</si>
  <si>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</si>
  <si>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</si>
  <si>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</si>
  <si>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</si>
  <si>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</si>
  <si>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</si>
  <si>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</si>
  <si>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</si>
  <si>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</si>
  <si>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</si>
  <si>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</si>
  <si>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</si>
  <si>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</si>
  <si>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</si>
  <si>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</si>
  <si>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</si>
  <si>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</si>
  <si>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</si>
  <si>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</si>
  <si>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</si>
  <si>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</si>
  <si>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</si>
  <si>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</si>
  <si>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</si>
  <si>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</si>
  <si>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</si>
  <si>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</si>
  <si>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</si>
  <si>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</si>
  <si>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</si>
  <si>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</si>
  <si>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</si>
  <si>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</si>
  <si>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</si>
  <si>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</si>
  <si>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</si>
  <si>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</si>
  <si>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</si>
  <si>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</si>
  <si>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</si>
  <si>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</si>
  <si>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</si>
  <si>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</si>
  <si>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</si>
  <si>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</si>
  <si>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</si>
  <si>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</si>
  <si>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</si>
  <si>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</si>
  <si>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</si>
  <si>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</si>
  <si>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</si>
  <si>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</si>
  <si>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</si>
  <si>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</si>
  <si>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</si>
  <si>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</si>
  <si>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</si>
  <si>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</si>
  <si>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</si>
  <si>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</si>
  <si>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</si>
  <si>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</si>
  <si>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</si>
  <si>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</si>
  <si>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</si>
  <si>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</si>
  <si>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</si>
  <si>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</si>
  <si>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</si>
  <si>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</si>
  <si>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</si>
  <si>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</si>
  <si>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</si>
  <si>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</si>
  <si>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</si>
  <si>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</si>
  <si>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</si>
  <si>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</si>
  <si>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</si>
  <si>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</si>
  <si>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</si>
  <si>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</si>
  <si>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</si>
  <si>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</si>
  <si>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</si>
  <si>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</si>
  <si>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</si>
  <si>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</si>
  <si>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</si>
  <si>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</si>
  <si>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</si>
  <si>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</si>
  <si>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</si>
  <si>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</si>
  <si>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</si>
  <si>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</si>
  <si>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</si>
  <si>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</si>
  <si>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</si>
  <si>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</si>
  <si>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</si>
  <si>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</si>
  <si>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</si>
  <si>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</si>
  <si>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</si>
  <si>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</si>
  <si>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</si>
  <si>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</si>
  <si>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</si>
  <si>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</si>
  <si>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</si>
  <si>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</si>
  <si>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</si>
  <si>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</si>
  <si>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</si>
  <si>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</si>
  <si>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</si>
  <si>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</si>
  <si>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</si>
  <si>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</si>
  <si>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</si>
  <si>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</si>
  <si>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</si>
  <si>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</si>
  <si>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</si>
  <si>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</si>
  <si>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</si>
  <si>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</si>
  <si>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</si>
  <si>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</si>
  <si>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</si>
  <si>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</si>
  <si>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</si>
  <si>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</si>
  <si>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</si>
  <si>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</si>
  <si>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</si>
  <si>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</si>
  <si>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</si>
  <si>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</si>
  <si>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</si>
  <si>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</si>
  <si>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</si>
  <si>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</si>
  <si>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</si>
  <si>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</si>
  <si>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</si>
  <si>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</si>
  <si>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</si>
  <si>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</si>
  <si>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</si>
  <si>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</si>
  <si>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</si>
  <si>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</si>
  <si>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</si>
  <si>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</si>
  <si>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</si>
  <si>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</si>
  <si>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</si>
  <si>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</si>
  <si>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</si>
  <si>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</si>
  <si>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</si>
  <si>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</si>
  <si>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</si>
  <si>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</si>
  <si>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</si>
  <si>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</si>
  <si>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</si>
  <si>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</si>
  <si>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</si>
  <si>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</si>
  <si>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</si>
  <si>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</si>
  <si>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</si>
  <si>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</si>
  <si>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</si>
  <si>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</si>
  <si>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</si>
  <si>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</si>
  <si>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</si>
  <si>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</si>
  <si>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</si>
  <si>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</si>
  <si>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</si>
  <si>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</si>
  <si>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</si>
  <si>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</si>
  <si>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</si>
  <si>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</si>
  <si>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</si>
  <si>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</si>
  <si>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</si>
  <si>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</si>
  <si>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</si>
  <si>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</si>
  <si>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</si>
  <si>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</si>
  <si>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</si>
  <si>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</si>
  <si>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</si>
  <si>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</si>
  <si>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</si>
  <si>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</si>
  <si>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</si>
  <si>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</si>
  <si>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</si>
  <si>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</si>
  <si>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</si>
  <si>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</si>
  <si>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</si>
  <si>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</si>
  <si>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</si>
  <si>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</si>
  <si>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</si>
  <si>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</si>
  <si>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</si>
  <si>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</si>
  <si>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</si>
  <si>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</si>
  <si>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</si>
  <si>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</si>
  <si>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</si>
  <si>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</si>
  <si>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</si>
  <si>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</si>
  <si>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</si>
  <si>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</si>
  <si>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</si>
  <si>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</si>
  <si>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</si>
  <si>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</si>
  <si>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</si>
  <si>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</si>
  <si>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</si>
  <si>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</si>
  <si>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</si>
  <si>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</si>
  <si>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</si>
  <si>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</si>
  <si>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</si>
  <si>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</si>
  <si>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</si>
  <si>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</si>
  <si>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</si>
  <si>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</si>
  <si>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</si>
  <si>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</si>
  <si>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</si>
  <si>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</si>
  <si>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</si>
  <si>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</si>
  <si>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</si>
  <si>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</si>
  <si>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</si>
  <si>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</si>
  <si>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</si>
  <si>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</si>
  <si>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</si>
  <si>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</si>
  <si>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</si>
  <si>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</si>
  <si>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</si>
  <si>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</si>
  <si>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</si>
  <si>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</si>
  <si>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</si>
  <si>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</si>
  <si>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</si>
  <si>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</si>
  <si>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</si>
  <si>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</si>
  <si>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</si>
  <si>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</si>
  <si>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</si>
  <si>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</si>
  <si>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</si>
  <si>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</si>
  <si>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</si>
  <si>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</si>
  <si>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</si>
  <si>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</si>
  <si>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</si>
  <si>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</si>
  <si>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</si>
  <si>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</si>
  <si>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</si>
  <si>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</si>
  <si>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</si>
  <si>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</si>
  <si>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</si>
  <si>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</si>
  <si>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</si>
  <si>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</si>
  <si>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</si>
  <si>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</si>
  <si>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</si>
  <si>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</si>
  <si>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</si>
  <si>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</si>
  <si>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</si>
  <si>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</si>
  <si>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</si>
  <si>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</si>
  <si>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</si>
  <si>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</si>
  <si>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</si>
  <si>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</si>
  <si>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</si>
  <si>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</si>
  <si>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</si>
  <si>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</si>
  <si>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</si>
  <si>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</si>
  <si>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</si>
  <si>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</si>
  <si>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</si>
  <si>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</si>
  <si>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</si>
  <si>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</si>
  <si>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</si>
  <si>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</si>
  <si>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</si>
  <si>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</si>
  <si>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</si>
  <si>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</si>
  <si>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</si>
  <si>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</si>
  <si>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</si>
  <si>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</si>
  <si>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</si>
  <si>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</si>
  <si>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</si>
  <si>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</si>
  <si>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</si>
  <si>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</si>
  <si>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</si>
  <si>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</si>
  <si>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</si>
  <si>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</si>
  <si>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</si>
  <si>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</si>
  <si>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</si>
  <si>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</si>
  <si>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</si>
  <si>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</si>
  <si>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</si>
  <si>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</si>
  <si>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</si>
  <si>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</si>
  <si>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</si>
  <si>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</si>
  <si>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</si>
  <si>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</si>
  <si>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</si>
  <si>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</si>
  <si>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</si>
  <si>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</si>
  <si>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</si>
  <si>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</si>
  <si>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</si>
  <si>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</si>
  <si>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</si>
  <si>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</si>
  <si>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</si>
  <si>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</si>
  <si>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</si>
  <si>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</si>
  <si>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</si>
  <si>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</si>
  <si>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</si>
  <si>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</si>
  <si>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</si>
  <si>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</si>
  <si>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</si>
  <si>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</si>
  <si>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</si>
  <si>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</si>
  <si>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</si>
  <si>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</si>
  <si>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</si>
  <si>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</si>
  <si>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</si>
  <si>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</si>
  <si>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</si>
  <si>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</si>
  <si>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</si>
  <si>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</si>
  <si>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</si>
  <si>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</si>
  <si>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</si>
  <si>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</si>
  <si>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</si>
  <si>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</si>
  <si>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</si>
  <si>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</si>
  <si>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</si>
  <si>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</si>
  <si>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</si>
  <si>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</si>
  <si>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</si>
  <si>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</si>
  <si>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</si>
  <si>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</si>
  <si>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</si>
  <si>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</si>
  <si>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</si>
  <si>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</si>
  <si>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</si>
  <si>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</si>
  <si>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</si>
  <si>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</si>
  <si>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</si>
  <si>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</si>
  <si>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</si>
  <si>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</si>
  <si>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</si>
  <si>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</si>
  <si>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</si>
  <si>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</si>
  <si>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</si>
  <si>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</si>
  <si>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</si>
  <si>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</si>
  <si>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</si>
  <si>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</si>
  <si>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</si>
  <si>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</si>
  <si>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</si>
  <si>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</si>
  <si>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</si>
  <si>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</si>
  <si>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</si>
  <si>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</si>
  <si>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</si>
  <si>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</si>
  <si>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</si>
  <si>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</si>
  <si>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</si>
  <si>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</si>
  <si>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</si>
  <si>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</si>
  <si>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</si>
  <si>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</si>
  <si>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</si>
  <si>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</si>
  <si>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</si>
  <si>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</si>
  <si>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</si>
  <si>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</si>
  <si>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</si>
  <si>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</si>
  <si>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</si>
  <si>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</si>
  <si>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</si>
  <si>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</si>
  <si>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</si>
  <si>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</si>
  <si>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</si>
  <si>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</si>
  <si>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</si>
  <si>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</si>
  <si>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</si>
  <si>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</si>
  <si>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</si>
  <si>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</si>
  <si>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</si>
  <si>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</si>
  <si>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</si>
  <si>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</si>
  <si>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</si>
  <si>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</si>
  <si>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</si>
  <si>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</si>
  <si>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</si>
  <si>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</si>
  <si>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</si>
  <si>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</si>
  <si>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</si>
  <si>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</si>
  <si>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</si>
  <si>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</si>
  <si>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</si>
  <si>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</si>
  <si>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</si>
  <si>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</si>
  <si>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</si>
  <si>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</si>
  <si>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</si>
  <si>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</si>
  <si>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</si>
  <si>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</si>
  <si>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</si>
  <si>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</si>
  <si>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</si>
  <si>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</si>
  <si>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</si>
  <si>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</si>
  <si>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</si>
  <si>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</si>
  <si>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</si>
  <si>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</si>
  <si>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</si>
  <si>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</si>
  <si>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</si>
  <si>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</si>
  <si>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</si>
  <si>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</si>
  <si>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</si>
  <si>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</si>
  <si>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</si>
  <si>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</si>
  <si>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</si>
  <si>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</si>
  <si>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</si>
  <si>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</si>
  <si>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</si>
  <si>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</si>
  <si>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</si>
  <si>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</si>
  <si>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</si>
  <si>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</si>
  <si>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</si>
  <si>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</si>
  <si>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</si>
  <si>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</si>
  <si>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</si>
  <si>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</si>
  <si>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</si>
  <si>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</si>
  <si>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</si>
  <si>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</si>
  <si>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</si>
  <si>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</si>
  <si>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</si>
  <si>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</si>
  <si>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</si>
  <si>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</si>
  <si>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</si>
  <si>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</si>
  <si>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</si>
  <si>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</si>
  <si>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</si>
  <si>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</si>
  <si>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</si>
  <si>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</si>
  <si>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</si>
  <si>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</si>
  <si>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</si>
  <si>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</si>
  <si>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</si>
  <si>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</si>
  <si>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</si>
  <si>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</si>
  <si>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</si>
  <si>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</si>
  <si>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</si>
  <si>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</si>
  <si>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</si>
  <si>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</si>
  <si>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</si>
  <si>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</si>
  <si>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</si>
  <si>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</si>
  <si>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</si>
  <si>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</si>
  <si>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</si>
  <si>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</si>
  <si>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</si>
  <si>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</si>
  <si>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</si>
  <si>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</si>
  <si>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</si>
  <si>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</si>
  <si>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</si>
  <si>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</si>
  <si>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</si>
  <si>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</si>
  <si>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</si>
  <si>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</si>
  <si>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</si>
  <si>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</si>
  <si>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</si>
  <si>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</si>
  <si>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</si>
  <si>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</si>
  <si>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</si>
  <si>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</si>
  <si>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</si>
  <si>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</si>
  <si>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</si>
  <si>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</si>
  <si>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</si>
  <si>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</si>
  <si>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</si>
  <si>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</si>
  <si>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</si>
  <si>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</si>
  <si>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</si>
  <si>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</si>
  <si>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</si>
  <si>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</si>
  <si>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</si>
  <si>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</si>
  <si>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</si>
  <si>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</si>
  <si>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</si>
  <si>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</si>
  <si>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</si>
  <si>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</si>
  <si>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</si>
  <si>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</si>
  <si>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</si>
  <si>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</si>
  <si>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</si>
  <si>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</si>
  <si>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</si>
  <si>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</si>
  <si>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</si>
  <si>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</si>
  <si>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</si>
  <si>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</si>
  <si>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</si>
  <si>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</si>
  <si>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</si>
  <si>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</si>
  <si>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</si>
  <si>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</si>
  <si>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</si>
  <si>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</si>
  <si>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</si>
  <si>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</si>
  <si>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</si>
  <si>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</si>
  <si>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</si>
  <si>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</si>
  <si>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</si>
  <si>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</si>
  <si>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</si>
  <si>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</si>
  <si>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</si>
  <si>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</si>
  <si>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</si>
  <si>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</si>
  <si>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</si>
  <si>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</si>
  <si>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</si>
  <si>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</si>
  <si>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</si>
  <si>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</si>
  <si>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</si>
  <si>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</si>
  <si>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</si>
  <si>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</si>
  <si>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</si>
  <si>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</si>
  <si>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</si>
  <si>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</si>
  <si>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</si>
  <si>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</si>
  <si>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</si>
  <si>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</si>
  <si>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</si>
  <si>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</si>
  <si>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</si>
  <si>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</si>
  <si>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</si>
  <si>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</si>
  <si>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</si>
  <si>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</si>
  <si>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</si>
  <si>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</si>
  <si>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</si>
  <si>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</si>
  <si>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</si>
  <si>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</si>
  <si>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</si>
  <si>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</si>
  <si>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</si>
  <si>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</si>
  <si>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</si>
  <si>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</si>
  <si>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</si>
  <si>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</si>
  <si>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</si>
  <si>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</si>
  <si>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</si>
  <si>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</si>
  <si>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</si>
  <si>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</si>
  <si>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</si>
  <si>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</si>
  <si>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</si>
  <si>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</si>
  <si>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</si>
  <si>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</si>
  <si>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</si>
  <si>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</si>
  <si>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</si>
  <si>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</si>
  <si>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</si>
  <si>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</si>
  <si>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</si>
  <si>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</si>
  <si>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</si>
  <si>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</si>
  <si>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</si>
  <si>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</si>
  <si>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</si>
  <si>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</si>
  <si>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</si>
  <si>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</si>
  <si>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</si>
  <si>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</si>
  <si>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</si>
  <si>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</si>
  <si>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</si>
  <si>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</si>
  <si>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</si>
  <si>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</si>
  <si>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</si>
  <si>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</si>
  <si>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</si>
  <si>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</si>
  <si>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</si>
  <si>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</si>
  <si>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</si>
  <si>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</si>
  <si>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</si>
  <si>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</si>
  <si>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</si>
  <si>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</si>
  <si>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</si>
  <si>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</si>
  <si>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</si>
  <si>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</si>
  <si>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</si>
  <si>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</si>
  <si>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</si>
  <si>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</si>
  <si>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</si>
  <si>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</si>
  <si>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</si>
  <si>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</si>
  <si>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</si>
  <si>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</si>
  <si>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</si>
  <si>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</si>
  <si>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</si>
  <si>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</si>
  <si>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</si>
  <si>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</si>
  <si>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</si>
  <si>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</si>
  <si>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</si>
  <si>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</si>
  <si>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</si>
  <si>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</si>
  <si>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</si>
  <si>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</si>
  <si>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</si>
  <si>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</si>
  <si>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</si>
  <si>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</si>
  <si>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</si>
  <si>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</si>
  <si>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</si>
  <si>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</si>
  <si>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</si>
  <si>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</si>
  <si>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</si>
  <si>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</si>
  <si>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</si>
  <si>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</si>
  <si>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</si>
  <si>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</si>
  <si>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</si>
  <si>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</si>
  <si>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</si>
  <si>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</si>
  <si>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</si>
  <si>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</si>
  <si>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</si>
  <si>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</si>
  <si>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</si>
  <si>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</si>
  <si>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</si>
  <si>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</si>
  <si>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</si>
  <si>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</si>
  <si>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</si>
  <si>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</si>
  <si>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</si>
  <si>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</si>
  <si>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</si>
  <si>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</si>
  <si>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</si>
  <si>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</si>
  <si>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</si>
  <si>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</si>
  <si>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</si>
  <si>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</si>
  <si>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</si>
  <si>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</si>
  <si>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</si>
  <si>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</si>
  <si>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</si>
  <si>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</si>
  <si>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</si>
  <si>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</si>
  <si>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</si>
  <si>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</si>
  <si>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</si>
  <si>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</si>
  <si>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</si>
  <si>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</si>
  <si>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</si>
  <si>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</si>
  <si>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</si>
  <si>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</si>
  <si>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</si>
  <si>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</si>
  <si>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</si>
  <si>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</si>
  <si>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</si>
  <si>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</si>
  <si>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</si>
  <si>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</si>
  <si>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</si>
  <si>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</si>
  <si>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</si>
  <si>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</si>
  <si>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</si>
  <si>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</si>
  <si>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</si>
  <si>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</si>
  <si>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</si>
  <si>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</si>
  <si>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</si>
  <si>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</si>
  <si>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</si>
  <si>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</si>
  <si>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</si>
  <si>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</si>
  <si>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</si>
  <si>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</si>
  <si>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</si>
  <si>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</si>
  <si>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</si>
  <si>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</si>
  <si>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</si>
  <si>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</si>
  <si>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</si>
  <si>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</si>
  <si>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</si>
  <si>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</si>
  <si>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</si>
  <si>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</si>
  <si>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</si>
  <si>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</si>
  <si>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</si>
  <si>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</si>
  <si>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</si>
  <si>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</si>
  <si>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</si>
  <si>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</si>
  <si>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</si>
  <si>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</si>
  <si>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</si>
  <si>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</si>
  <si>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</si>
  <si>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</si>
  <si>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</si>
  <si>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</si>
  <si>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</si>
  <si>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</si>
  <si>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</si>
  <si>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</si>
  <si>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</si>
  <si>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</si>
  <si>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</si>
  <si>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</si>
  <si>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</si>
  <si>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</si>
  <si>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</si>
  <si>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</si>
  <si>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</si>
  <si>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</si>
  <si>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</si>
  <si>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</si>
  <si>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</si>
  <si>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</si>
  <si>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</si>
  <si>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</si>
  <si>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</si>
  <si>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</si>
  <si>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</si>
  <si>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</si>
  <si>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</si>
  <si>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</si>
  <si>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</si>
  <si>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</si>
  <si>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</si>
  <si>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</si>
  <si>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</si>
  <si>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</si>
  <si>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</si>
  <si>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</si>
  <si>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</si>
  <si>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</si>
  <si>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</si>
  <si>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</si>
  <si>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</si>
  <si>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</si>
  <si>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</si>
  <si>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</si>
  <si>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</si>
  <si>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</si>
  <si>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</si>
  <si>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</si>
  <si>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</si>
  <si>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</si>
  <si>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</si>
  <si>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</si>
  <si>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</si>
  <si>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</si>
  <si>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</si>
  <si>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</si>
  <si>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</si>
  <si>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</si>
  <si>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</si>
  <si>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</si>
  <si>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</si>
  <si>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</si>
  <si>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</si>
  <si>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</si>
  <si>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</si>
  <si>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</si>
  <si>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</si>
  <si>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</si>
  <si>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</si>
  <si>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</si>
  <si>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</si>
  <si>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</si>
  <si>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</si>
  <si>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</si>
  <si>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</si>
  <si>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</si>
  <si>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</si>
  <si>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</si>
  <si>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</si>
  <si>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</si>
  <si>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</si>
  <si>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</si>
  <si>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</si>
  <si>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</si>
  <si>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</si>
  <si>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</si>
  <si>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</si>
  <si>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</si>
  <si>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</si>
  <si>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</si>
  <si>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</si>
  <si>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</si>
  <si>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</si>
  <si>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</si>
  <si>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</si>
  <si>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</si>
  <si>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</si>
  <si>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</si>
  <si>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</si>
  <si>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</si>
  <si>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</si>
  <si>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</si>
  <si>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</si>
  <si>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</si>
  <si>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</si>
  <si>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</si>
  <si>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</si>
  <si>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</si>
  <si>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</si>
  <si>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</si>
  <si>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</si>
  <si>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</si>
  <si>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</si>
  <si>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</si>
  <si>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</si>
  <si>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</si>
  <si>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</si>
  <si>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</si>
  <si>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</si>
  <si>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</si>
  <si>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</si>
  <si>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</si>
  <si>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</si>
  <si>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</si>
  <si>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</si>
  <si>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</si>
  <si>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</si>
  <si>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</si>
  <si>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</si>
  <si>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</si>
  <si>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</si>
  <si>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</si>
  <si>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</si>
  <si>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</si>
  <si>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</si>
  <si>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</si>
  <si>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</si>
  <si>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</si>
  <si>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</si>
  <si>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</si>
  <si>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</si>
  <si>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</si>
  <si>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</si>
  <si>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</si>
  <si>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</si>
  <si>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</si>
  <si>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</si>
  <si>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</si>
  <si>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</si>
  <si>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</si>
  <si>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</si>
  <si>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</si>
  <si>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</si>
  <si>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</si>
  <si>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</si>
  <si>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</si>
  <si>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</si>
  <si>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</si>
  <si>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</si>
  <si>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</si>
  <si>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</si>
  <si>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</si>
  <si>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</si>
  <si>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</si>
  <si>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</si>
  <si>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</si>
  <si>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</si>
  <si>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</si>
  <si>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</si>
  <si>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</si>
  <si>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</si>
  <si>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</si>
  <si>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</si>
  <si>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</si>
  <si>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</si>
  <si>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</si>
  <si>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</si>
  <si>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</si>
  <si>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</si>
  <si>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</si>
  <si>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</si>
  <si>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</si>
  <si>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</si>
  <si>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</si>
  <si>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</si>
  <si>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</si>
  <si>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</si>
  <si>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</si>
  <si>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</si>
  <si>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</si>
  <si>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</si>
  <si>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</si>
  <si>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</si>
  <si>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</si>
  <si>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</si>
  <si>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</si>
  <si>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</si>
  <si>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</si>
  <si>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</si>
  <si>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</si>
  <si>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</si>
  <si>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</si>
  <si>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</si>
  <si>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</si>
  <si>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</si>
  <si>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</si>
  <si>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</si>
  <si>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</si>
  <si>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</si>
  <si>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</si>
  <si>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</si>
  <si>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</si>
  <si>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</si>
  <si>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</si>
  <si>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</si>
  <si>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</si>
  <si>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</si>
  <si>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</si>
  <si>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</si>
  <si>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</si>
  <si>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</si>
  <si>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</si>
  <si>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</si>
  <si>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</si>
  <si>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</si>
  <si>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</si>
  <si>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</si>
  <si>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</si>
  <si>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</si>
  <si>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</si>
  <si>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</si>
  <si>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</si>
  <si>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</si>
  <si>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</si>
  <si>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</si>
  <si>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</si>
  <si>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</si>
  <si>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</si>
  <si>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</si>
  <si>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</si>
  <si>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</si>
  <si>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</si>
  <si>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</si>
  <si>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</si>
  <si>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</si>
  <si>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</si>
  <si>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</si>
  <si>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</si>
  <si>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</si>
  <si>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</si>
  <si>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</si>
  <si>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</si>
  <si>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</si>
  <si>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</si>
  <si>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</si>
  <si>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</si>
  <si>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</si>
  <si>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</si>
  <si>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</si>
  <si>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</si>
  <si>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</si>
  <si>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</si>
  <si>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</si>
  <si>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</si>
  <si>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</si>
  <si>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</si>
  <si>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</si>
  <si>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</si>
  <si>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</si>
  <si>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</si>
  <si>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</si>
  <si>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</si>
  <si>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</si>
  <si>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</si>
  <si>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</si>
  <si>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</si>
  <si>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</si>
  <si>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</si>
  <si>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</si>
  <si>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</si>
  <si>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</si>
  <si>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</si>
  <si>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</si>
  <si>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</si>
  <si>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</si>
  <si>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</si>
  <si>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</si>
  <si>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</si>
  <si>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</si>
  <si>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</si>
  <si>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</si>
  <si>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</si>
  <si>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</si>
  <si>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</si>
  <si>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</si>
  <si>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</si>
  <si>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</si>
  <si>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</si>
  <si>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</si>
  <si>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</si>
  <si>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</si>
  <si>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</si>
  <si>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</si>
  <si>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</si>
  <si>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</si>
  <si>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</si>
  <si>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</si>
  <si>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</si>
  <si>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</si>
  <si>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</si>
  <si>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</si>
  <si>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</si>
  <si>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</si>
  <si>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</si>
  <si>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</si>
  <si>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</si>
  <si>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</si>
  <si>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</si>
  <si>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</si>
  <si>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</si>
  <si>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</si>
  <si>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</si>
  <si>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</si>
  <si>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</si>
  <si>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</si>
  <si>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</si>
  <si>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</si>
  <si>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</si>
  <si>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</si>
  <si>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</si>
  <si>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</si>
  <si>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</si>
  <si>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</si>
  <si>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</si>
  <si>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</si>
  <si>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</si>
  <si>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</si>
  <si>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</si>
  <si>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</si>
  <si>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</si>
  <si>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</si>
  <si>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</si>
  <si>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</si>
  <si>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</si>
  <si>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</si>
  <si>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</si>
  <si>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</si>
  <si>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</si>
  <si>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</si>
  <si>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</si>
  <si>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</si>
  <si>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</si>
  <si>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</si>
  <si>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</si>
  <si>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</si>
  <si>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</si>
  <si>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</si>
  <si>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</si>
  <si>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</si>
  <si>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</si>
  <si>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</si>
  <si>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</si>
  <si>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</si>
  <si>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</si>
  <si>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</si>
  <si>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</si>
  <si>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</si>
  <si>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</si>
  <si>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</si>
  <si>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</si>
  <si>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</si>
  <si>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</si>
  <si>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</si>
  <si>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</si>
  <si>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</si>
  <si>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</si>
  <si>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</si>
  <si>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</si>
  <si>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</si>
  <si>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</si>
  <si>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</si>
  <si>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</si>
  <si>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</si>
  <si>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</si>
  <si>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</si>
  <si>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</si>
  <si>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</si>
  <si>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</si>
  <si>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</si>
  <si>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</si>
  <si>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</si>
  <si>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</si>
  <si>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</si>
  <si>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</si>
  <si>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</si>
  <si>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</si>
  <si>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</si>
  <si>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</si>
  <si>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</si>
  <si>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</si>
  <si>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</si>
  <si>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</si>
  <si>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</si>
  <si>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</si>
  <si>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</si>
  <si>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</si>
  <si>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</si>
  <si>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</si>
  <si>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</si>
  <si>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</si>
  <si>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</si>
  <si>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</si>
  <si>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</si>
  <si>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</si>
  <si>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</si>
  <si>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</si>
  <si>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</si>
  <si>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</si>
  <si>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</si>
  <si>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</si>
  <si>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</si>
  <si>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</si>
  <si>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</si>
  <si>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</si>
  <si>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</si>
  <si>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</si>
  <si>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</si>
  <si>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</si>
  <si>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</si>
  <si>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</si>
  <si>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</si>
  <si>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</si>
  <si>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</si>
  <si>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</si>
  <si>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</si>
  <si>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</si>
  <si>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</si>
  <si>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</si>
  <si>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</si>
  <si>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</si>
  <si>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</si>
  <si>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</si>
  <si>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</si>
  <si>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</si>
  <si>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</si>
  <si>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</si>
  <si>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</si>
  <si>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</si>
  <si>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</si>
  <si>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</si>
  <si>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</si>
  <si>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</si>
  <si>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</si>
  <si>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</si>
  <si>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</si>
  <si>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</si>
  <si>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</si>
  <si>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</si>
  <si>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</si>
  <si>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</si>
  <si>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</si>
  <si>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</si>
  <si>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</si>
  <si>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</si>
  <si>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</si>
  <si>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</si>
  <si>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</si>
  <si>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</si>
  <si>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</si>
  <si>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</si>
  <si>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</si>
  <si>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</si>
  <si>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</si>
  <si>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</si>
  <si>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</si>
  <si>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</si>
  <si>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</si>
  <si>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</si>
  <si>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</si>
  <si>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</si>
  <si>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</si>
  <si>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</si>
  <si>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</si>
  <si>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</si>
  <si>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</si>
  <si>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</si>
  <si>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</si>
  <si>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</si>
  <si>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</si>
  <si>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</si>
  <si>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</si>
  <si>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</si>
  <si>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</si>
  <si>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</si>
  <si>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</si>
  <si>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</si>
  <si>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</si>
  <si>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</si>
  <si>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</si>
  <si>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</si>
  <si>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</si>
  <si>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</si>
  <si>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</si>
  <si>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</si>
  <si>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</si>
  <si>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</si>
  <si>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</si>
  <si>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</si>
  <si>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</si>
  <si>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</si>
  <si>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</si>
  <si>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</si>
  <si>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</si>
  <si>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</si>
  <si>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</si>
  <si>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</si>
  <si>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</si>
  <si>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</si>
  <si>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</si>
  <si>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</si>
  <si>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</si>
  <si>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</si>
  <si>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</si>
  <si>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</si>
  <si>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</si>
  <si>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</si>
  <si>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</si>
  <si>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</si>
  <si>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</si>
  <si>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</si>
  <si>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</si>
  <si>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</si>
  <si>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</si>
  <si>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</si>
  <si>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</si>
  <si>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</si>
  <si>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</si>
  <si>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</si>
  <si>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</si>
  <si>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</si>
  <si>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</si>
  <si>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</si>
  <si>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</si>
  <si>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</si>
  <si>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</si>
  <si>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</si>
  <si>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</si>
  <si>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</si>
  <si>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</si>
  <si>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</si>
  <si>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</si>
  <si>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</si>
  <si>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</si>
  <si>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</si>
  <si>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</si>
  <si>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</si>
  <si>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</si>
  <si>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</si>
  <si>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</si>
  <si>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</si>
  <si>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</si>
  <si>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</si>
  <si>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</si>
  <si>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</si>
  <si>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</si>
  <si>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</si>
  <si>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</si>
  <si>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</si>
  <si>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</si>
  <si>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</si>
  <si>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</si>
  <si>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</si>
  <si>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</si>
  <si>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</si>
  <si>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</si>
  <si>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</si>
  <si>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</si>
  <si>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</si>
  <si>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</si>
  <si>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</si>
  <si>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</si>
  <si>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</si>
  <si>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</si>
  <si>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</si>
  <si>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</si>
  <si>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</si>
  <si>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</si>
  <si>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</si>
  <si>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</si>
  <si>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</si>
  <si>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</si>
  <si>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</si>
  <si>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</si>
  <si>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</si>
  <si>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</si>
  <si>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</si>
  <si>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</si>
  <si>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</si>
  <si>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</si>
  <si>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</si>
  <si>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</si>
  <si>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</si>
  <si>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</si>
  <si>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</si>
  <si>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</si>
  <si>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</si>
  <si>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</si>
  <si>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</si>
  <si>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</si>
  <si>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</si>
  <si>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</si>
  <si>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</si>
  <si>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</si>
  <si>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</si>
  <si>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</si>
  <si>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</si>
  <si>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</si>
  <si>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</si>
  <si>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</si>
  <si>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</si>
  <si>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</si>
  <si>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</si>
  <si>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</si>
  <si>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</si>
  <si>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</si>
  <si>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</si>
  <si>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</si>
  <si>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</si>
  <si>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</si>
  <si>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</si>
  <si>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</si>
  <si>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</si>
  <si>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</si>
  <si>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</si>
  <si>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</si>
  <si>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</si>
  <si>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</si>
  <si>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</si>
  <si>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</si>
  <si>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</si>
  <si>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</si>
  <si>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</si>
  <si>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</si>
  <si>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</si>
  <si>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</si>
  <si>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</si>
  <si>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</si>
  <si>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</si>
  <si>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</si>
  <si>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</si>
  <si>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</si>
  <si>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</si>
  <si>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</si>
  <si>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</si>
  <si>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</si>
  <si>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</si>
  <si>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</si>
  <si>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</si>
  <si>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</si>
  <si>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</si>
  <si>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</si>
  <si>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</si>
  <si>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</si>
  <si>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</si>
  <si>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</si>
  <si>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</si>
  <si>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</si>
  <si>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</si>
  <si>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</si>
  <si>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</si>
  <si>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</si>
  <si>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</si>
  <si>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</si>
  <si>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</si>
  <si>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</si>
  <si>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</si>
  <si>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</si>
  <si>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</si>
  <si>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</si>
  <si>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</si>
  <si>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</si>
  <si>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</si>
  <si>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</si>
  <si>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</si>
  <si>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</si>
  <si>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</si>
  <si>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</si>
  <si>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</si>
  <si>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</si>
  <si>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</si>
  <si>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</si>
  <si>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</si>
  <si>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</si>
  <si>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</si>
  <si>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</si>
  <si>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</si>
  <si>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</si>
  <si>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</si>
  <si>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</si>
  <si>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</si>
  <si>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</si>
  <si>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</si>
  <si>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</si>
  <si>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</si>
  <si>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</si>
  <si>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</si>
  <si>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</si>
  <si>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</si>
  <si>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</si>
  <si>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</si>
  <si>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</si>
  <si>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</si>
  <si>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</si>
  <si>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</si>
  <si>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</si>
  <si>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</si>
  <si>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</si>
  <si>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</si>
  <si>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</si>
  <si>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</si>
  <si>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</si>
  <si>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</si>
  <si>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</si>
  <si>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</si>
  <si>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</si>
  <si>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</si>
  <si>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</si>
  <si>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</si>
  <si>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</si>
  <si>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</si>
  <si>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</si>
  <si>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</si>
  <si>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</si>
  <si>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</si>
  <si>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</si>
  <si>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</si>
  <si>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</si>
  <si>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</si>
  <si>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</si>
  <si>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</si>
  <si>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</si>
  <si>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</si>
  <si>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</si>
  <si>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</si>
  <si>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</si>
  <si>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</si>
  <si>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</si>
  <si>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</si>
  <si>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</si>
  <si>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</si>
  <si>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</si>
  <si>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</si>
  <si>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</si>
  <si>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</si>
  <si>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</si>
  <si>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</si>
  <si>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</si>
  <si>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</si>
  <si>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</si>
  <si>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</si>
  <si>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</si>
  <si>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</si>
  <si>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</si>
  <si>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</si>
  <si>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</si>
  <si>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</si>
  <si>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</si>
  <si>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</si>
  <si>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</si>
  <si>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</si>
  <si>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</si>
  <si>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</si>
  <si>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</si>
  <si>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</si>
  <si>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</si>
  <si>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</si>
  <si>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</si>
  <si>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</si>
  <si>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</si>
  <si>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</si>
  <si>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</si>
  <si>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</si>
  <si>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</si>
  <si>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</si>
  <si>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</si>
  <si>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</si>
  <si>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</si>
  <si>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</si>
  <si>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</si>
  <si>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</si>
  <si>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</si>
  <si>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</si>
  <si>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</si>
  <si>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</si>
  <si>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</si>
  <si>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</si>
  <si>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</si>
  <si>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</si>
  <si>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</si>
  <si>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</si>
  <si>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</si>
  <si>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</si>
  <si>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</si>
  <si>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</si>
  <si>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</si>
  <si>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</si>
  <si>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</si>
  <si>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</si>
  <si>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</si>
  <si>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</si>
  <si>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</si>
  <si>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</si>
  <si>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</si>
  <si>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</si>
  <si>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</si>
  <si>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</si>
  <si>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</si>
  <si>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</si>
  <si>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</si>
  <si>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</si>
  <si>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</si>
  <si>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</si>
  <si>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</si>
  <si>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</si>
  <si>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</si>
  <si>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</si>
  <si>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</si>
  <si>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</si>
  <si>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</si>
  <si>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</si>
  <si>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</si>
  <si>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</si>
  <si>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</si>
  <si>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</si>
  <si>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</si>
  <si>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</si>
  <si>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</si>
  <si>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</si>
  <si>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</si>
  <si>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</si>
  <si>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</si>
  <si>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</si>
  <si>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</si>
  <si>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</si>
  <si>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</si>
  <si>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</si>
  <si>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</si>
  <si>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</si>
  <si>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</si>
  <si>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</si>
  <si>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</si>
  <si>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</si>
  <si>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</si>
  <si>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</si>
  <si>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</si>
  <si>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</si>
  <si>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</si>
  <si>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</si>
  <si>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</si>
  <si>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</si>
  <si>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</si>
  <si>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</si>
  <si>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</si>
  <si>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</si>
  <si>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</si>
  <si>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</si>
  <si>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</si>
  <si>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</si>
  <si>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</si>
  <si>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</si>
  <si>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</si>
  <si>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</si>
  <si>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</si>
  <si>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</si>
  <si>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</si>
  <si>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</si>
  <si>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</si>
  <si>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</si>
  <si>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</si>
  <si>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</si>
  <si>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</si>
  <si>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</si>
  <si>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</si>
  <si>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</si>
  <si>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</si>
  <si>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</si>
  <si>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</si>
  <si>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</si>
  <si>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</si>
  <si>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</si>
  <si>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</si>
  <si>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</si>
  <si>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</si>
  <si>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</si>
  <si>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</si>
  <si>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</si>
  <si>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</si>
  <si>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</si>
  <si>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</si>
  <si>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</si>
  <si>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</si>
  <si>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</si>
  <si>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</si>
  <si>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</si>
  <si>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</si>
  <si>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</si>
  <si>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</si>
  <si>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</si>
  <si>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</si>
  <si>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</si>
  <si>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</si>
  <si>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</si>
  <si>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</si>
  <si>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</si>
  <si>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</si>
  <si>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</si>
  <si>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</si>
  <si>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</si>
  <si>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</si>
  <si>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</si>
  <si>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</si>
  <si>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</si>
  <si>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</si>
  <si>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</si>
  <si>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</si>
  <si>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</si>
  <si>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</si>
  <si>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</si>
  <si>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</si>
  <si>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</si>
  <si>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</si>
  <si>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</si>
  <si>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</si>
  <si>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</si>
  <si>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</si>
  <si>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</si>
  <si>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</si>
  <si>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</si>
  <si>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</si>
  <si>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</si>
  <si>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</si>
  <si>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</si>
  <si>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</si>
  <si>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</si>
  <si>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</si>
  <si>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</si>
  <si>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</si>
  <si>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</si>
  <si>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</si>
  <si>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</si>
  <si>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</si>
  <si>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</si>
  <si>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</si>
  <si>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</si>
  <si>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</si>
  <si>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</si>
  <si>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</si>
  <si>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</si>
  <si>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</si>
  <si>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</si>
  <si>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</si>
  <si>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</si>
  <si>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</si>
  <si>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</si>
  <si>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</si>
  <si>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</si>
  <si>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</si>
  <si>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</si>
  <si>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</si>
  <si>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</si>
  <si>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</si>
  <si>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</si>
  <si>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</si>
  <si>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</si>
  <si>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</si>
  <si>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</si>
  <si>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</si>
  <si>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</si>
  <si>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</si>
  <si>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</si>
  <si>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</si>
  <si>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</si>
  <si>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</si>
  <si>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</si>
  <si>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</si>
  <si>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</si>
  <si>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</si>
  <si>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</si>
  <si>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</si>
  <si>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</si>
  <si>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</si>
  <si>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</si>
  <si>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</si>
  <si>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</si>
  <si>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</si>
  <si>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</si>
  <si>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</si>
  <si>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</si>
  <si>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</si>
  <si>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</si>
  <si>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</si>
  <si>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</si>
  <si>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</si>
  <si>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</si>
  <si>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</si>
  <si>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</si>
  <si>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</si>
  <si>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</si>
  <si>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</si>
  <si>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</si>
  <si>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</si>
  <si>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</si>
  <si>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</si>
  <si>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</si>
  <si>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</si>
  <si>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</si>
  <si>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</si>
  <si>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</si>
  <si>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</si>
  <si>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</si>
  <si>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</si>
  <si>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</si>
  <si>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</si>
  <si>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</si>
  <si>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</si>
  <si>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</si>
  <si>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</si>
  <si>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</si>
  <si>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</si>
  <si>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</si>
  <si>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</si>
  <si>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</si>
  <si>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</si>
  <si>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</si>
  <si>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</si>
  <si>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</si>
  <si>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</si>
  <si>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</si>
  <si>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</si>
  <si>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</si>
  <si>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</si>
  <si>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</si>
  <si>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</si>
  <si>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</si>
  <si>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</si>
  <si>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</si>
  <si>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</si>
  <si>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</si>
  <si>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</si>
  <si>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</si>
  <si>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</si>
  <si>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</si>
  <si>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</si>
  <si>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</si>
  <si>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</si>
  <si>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</si>
  <si>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</si>
  <si>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</si>
  <si>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</si>
  <si>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</si>
  <si>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</si>
  <si>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</si>
  <si>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</si>
  <si>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</si>
  <si>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</si>
  <si>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</si>
  <si>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</si>
  <si>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</si>
  <si>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</si>
  <si>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</si>
  <si>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</si>
  <si>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</si>
  <si>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</si>
  <si>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</si>
  <si>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</si>
  <si>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</si>
  <si>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</si>
  <si>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</si>
  <si>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</si>
  <si>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</si>
  <si>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</si>
  <si>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</si>
  <si>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</si>
  <si>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</si>
  <si>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</si>
  <si>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</si>
  <si>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</si>
  <si>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</si>
  <si>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</si>
  <si>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</si>
  <si>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</si>
  <si>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</si>
  <si>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</si>
  <si>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</si>
  <si>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</si>
  <si>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</si>
  <si>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</si>
  <si>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</si>
  <si>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</si>
  <si>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</si>
  <si>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</si>
  <si>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</si>
  <si>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</si>
  <si>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</si>
  <si>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</si>
  <si>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</si>
  <si>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</si>
  <si>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</si>
  <si>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</si>
  <si>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</si>
  <si>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</si>
  <si>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</si>
  <si>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</si>
  <si>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</si>
  <si>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</si>
  <si>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</si>
  <si>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</si>
  <si>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</si>
  <si>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</si>
  <si>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</si>
  <si>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</si>
  <si>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</si>
  <si>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</si>
  <si>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</si>
  <si>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</si>
  <si>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</si>
  <si>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</si>
  <si>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</si>
  <si>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</si>
  <si>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</si>
  <si>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</si>
  <si>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</si>
  <si>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</si>
  <si>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</si>
  <si>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</si>
  <si>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</si>
  <si>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</si>
  <si>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</si>
  <si>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</si>
  <si>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</si>
  <si>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</si>
  <si>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</si>
  <si>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</si>
  <si>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</si>
  <si>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</si>
  <si>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</si>
  <si>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</si>
  <si>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</si>
  <si>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</si>
  <si>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</si>
  <si>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</si>
  <si>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</si>
  <si>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</si>
  <si>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</si>
  <si>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</si>
  <si>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</si>
  <si>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</si>
  <si>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</si>
  <si>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</si>
  <si>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</si>
  <si>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</si>
  <si>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</si>
  <si>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</si>
  <si>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</si>
  <si>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</si>
  <si>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</si>
  <si>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</si>
  <si>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</si>
  <si>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</si>
  <si>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</si>
  <si>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</si>
  <si>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</si>
  <si>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</si>
  <si>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</si>
  <si>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</si>
  <si>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</si>
  <si>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</si>
  <si>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</si>
  <si>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</si>
  <si>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</si>
  <si>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</si>
  <si>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</si>
  <si>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</si>
  <si>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</si>
  <si>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</si>
  <si>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</si>
  <si>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</si>
  <si>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</si>
  <si>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</si>
  <si>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</si>
  <si>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</si>
  <si>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</si>
  <si>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</si>
  <si>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</si>
  <si>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</si>
  <si>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</si>
  <si>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</si>
  <si>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</si>
  <si>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</si>
  <si>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</si>
  <si>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</si>
  <si>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</si>
  <si>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</si>
  <si>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</si>
  <si>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</si>
  <si>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</si>
  <si>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</si>
  <si>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</si>
  <si>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</si>
  <si>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</si>
  <si>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</si>
  <si>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</si>
  <si>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</si>
  <si>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</si>
  <si>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</si>
  <si>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</si>
  <si>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</si>
  <si>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</si>
  <si>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</si>
  <si>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</si>
  <si>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</si>
  <si>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</si>
  <si>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</si>
  <si>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</si>
  <si>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</si>
  <si>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</si>
  <si>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</si>
  <si>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</si>
  <si>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</si>
  <si>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</si>
  <si>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</si>
  <si>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</si>
  <si>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</si>
  <si>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</si>
  <si>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</si>
  <si>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</si>
  <si>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</si>
  <si>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</si>
  <si>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</si>
  <si>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</si>
  <si>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</si>
  <si>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</si>
  <si>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</si>
  <si>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</si>
  <si>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</si>
  <si>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</si>
  <si>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</si>
  <si>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</si>
  <si>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</si>
  <si>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</si>
  <si>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</si>
  <si>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</si>
  <si>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</si>
  <si>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</si>
  <si>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</si>
  <si>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</si>
  <si>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</si>
  <si>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</si>
  <si>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</si>
  <si>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</si>
  <si>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</si>
  <si>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</si>
  <si>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</si>
  <si>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</si>
  <si>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</si>
  <si>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</si>
  <si>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</si>
  <si>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</si>
  <si>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</si>
  <si>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</si>
  <si>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</si>
  <si>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</si>
  <si>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</si>
  <si>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</si>
  <si>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</si>
  <si>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</si>
  <si>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</si>
  <si>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</si>
  <si>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</si>
  <si>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</si>
  <si>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</si>
  <si>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</si>
  <si>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</si>
  <si>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</si>
  <si>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</si>
  <si>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</si>
  <si>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</si>
  <si>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</si>
  <si>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</si>
  <si>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</si>
  <si>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</si>
  <si>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</si>
  <si>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</si>
  <si>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</si>
  <si>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</si>
  <si>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</si>
  <si>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</si>
  <si>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</si>
  <si>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</si>
  <si>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</si>
  <si>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</si>
  <si>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</si>
  <si>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</si>
  <si>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</si>
  <si>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</si>
  <si>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</si>
  <si>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</si>
  <si>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</si>
  <si>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</si>
  <si>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</si>
  <si>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</si>
  <si>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</si>
  <si>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</si>
  <si>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</si>
  <si>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</si>
  <si>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</si>
  <si>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</si>
  <si>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</si>
  <si>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</si>
  <si>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</si>
  <si>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</si>
  <si>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</si>
  <si>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</si>
  <si>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</si>
  <si>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</si>
  <si>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</si>
  <si>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</si>
  <si>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</si>
  <si>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</si>
  <si>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</si>
  <si>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</si>
  <si>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</si>
  <si>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</si>
  <si>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</si>
  <si>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</si>
  <si>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</si>
  <si>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</si>
  <si>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</si>
  <si>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</si>
  <si>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</si>
  <si>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</si>
  <si>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</si>
  <si>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</si>
  <si>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</si>
  <si>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</si>
  <si>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</si>
  <si>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</si>
  <si>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</si>
  <si>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</si>
  <si>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</si>
  <si>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</si>
  <si>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</si>
  <si>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</si>
  <si>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</si>
  <si>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</si>
  <si>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</si>
  <si>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</si>
  <si>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</si>
  <si>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</si>
  <si>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</si>
  <si>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</si>
  <si>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</si>
  <si>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</si>
  <si>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</si>
  <si>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</si>
  <si>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</si>
  <si>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</si>
  <si>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</si>
  <si>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</si>
  <si>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</si>
  <si>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</si>
  <si>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</si>
  <si>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</si>
  <si>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</si>
  <si>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</si>
  <si>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</si>
  <si>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</si>
  <si>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</si>
  <si>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</si>
  <si>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</si>
  <si>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</si>
  <si>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</si>
  <si>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</si>
  <si>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</si>
  <si>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</si>
  <si>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</si>
  <si>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</si>
  <si>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</si>
  <si>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</si>
  <si>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</si>
  <si>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</si>
  <si>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</si>
  <si>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</si>
  <si>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</si>
  <si>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</si>
  <si>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</si>
  <si>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</si>
  <si>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</si>
  <si>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</si>
  <si>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</si>
  <si>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</si>
  <si>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</si>
  <si>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</si>
  <si>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</si>
  <si>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</si>
  <si>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</si>
  <si>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</si>
  <si>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</si>
  <si>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</si>
  <si>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</si>
  <si>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</si>
  <si>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</si>
  <si>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</si>
  <si>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</si>
  <si>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</si>
  <si>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</si>
  <si>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</si>
  <si>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</si>
  <si>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</si>
  <si>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</si>
  <si>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</si>
  <si>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</si>
  <si>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</si>
  <si>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</si>
  <si>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</si>
  <si>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</si>
  <si>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</si>
  <si>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</si>
  <si>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</si>
  <si>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</si>
  <si>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</si>
  <si>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</si>
  <si>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</si>
  <si>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</si>
  <si>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</si>
  <si>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</si>
  <si>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</si>
  <si>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</si>
  <si>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</si>
  <si>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</si>
  <si>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</si>
  <si>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</si>
  <si>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</si>
  <si>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</si>
  <si>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</si>
  <si>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</si>
  <si>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</si>
  <si>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</si>
  <si>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</si>
  <si>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</si>
  <si>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</si>
  <si>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</si>
  <si>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</si>
  <si>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</si>
  <si>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</si>
  <si>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</si>
  <si>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</si>
  <si>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</si>
  <si>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</si>
  <si>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</si>
  <si>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</si>
  <si>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</si>
  <si>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</si>
  <si>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</si>
  <si>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</si>
  <si>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</si>
  <si>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</si>
  <si>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</si>
  <si>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</si>
  <si>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</si>
  <si>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</si>
  <si>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</si>
  <si>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</si>
  <si>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</si>
  <si>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</si>
  <si>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</si>
  <si>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</si>
  <si>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</si>
  <si>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</si>
  <si>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</si>
  <si>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</si>
  <si>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</si>
  <si>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</si>
  <si>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</si>
  <si>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</si>
  <si>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</si>
  <si>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</si>
  <si>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</si>
  <si>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</si>
  <si>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</si>
  <si>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</si>
  <si>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</si>
  <si>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</si>
  <si>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</si>
  <si>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</si>
  <si>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</si>
  <si>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</si>
  <si>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</si>
  <si>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</si>
  <si>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</si>
  <si>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</si>
  <si>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</si>
  <si>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</si>
  <si>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</si>
  <si>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</si>
  <si>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</si>
  <si>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</si>
  <si>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</si>
  <si>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</si>
  <si>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</si>
  <si>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</si>
  <si>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</si>
  <si>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</si>
  <si>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</si>
  <si>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</si>
  <si>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</si>
  <si>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</si>
  <si>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</si>
  <si>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</si>
  <si>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</si>
  <si>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</si>
  <si>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</si>
  <si>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</si>
  <si>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</si>
  <si>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</si>
  <si>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</si>
  <si>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</si>
  <si>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</si>
  <si>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</si>
  <si>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</si>
  <si>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</si>
  <si>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</si>
  <si>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</si>
  <si>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</si>
  <si>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</si>
  <si>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</si>
  <si>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</si>
  <si>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</si>
  <si>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</si>
  <si>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</si>
  <si>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</si>
  <si>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</si>
  <si>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</si>
  <si>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</si>
  <si>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</si>
  <si>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</si>
  <si>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</si>
  <si>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</si>
  <si>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</si>
  <si>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</si>
  <si>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</si>
  <si>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</si>
  <si>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</si>
  <si>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</si>
  <si>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</si>
  <si>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</si>
  <si>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</si>
  <si>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</si>
  <si>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</si>
  <si>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</si>
  <si>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</si>
  <si>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</si>
  <si>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</si>
  <si>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</si>
  <si>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</si>
  <si>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</si>
  <si>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</si>
  <si>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</si>
  <si>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</si>
  <si>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</si>
  <si>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</si>
  <si>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</si>
  <si>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</si>
  <si>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</si>
  <si>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</si>
  <si>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</si>
  <si>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</si>
  <si>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</si>
  <si>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</si>
  <si>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</si>
  <si>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</si>
  <si>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</si>
  <si>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</si>
  <si>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</si>
  <si>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</si>
  <si>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</si>
  <si>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</si>
  <si>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</si>
  <si>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</si>
  <si>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</si>
  <si>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</si>
  <si>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</si>
  <si>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</si>
  <si>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</si>
  <si>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</si>
  <si>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</si>
  <si>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</si>
  <si>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</si>
  <si>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</si>
  <si>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</si>
  <si>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</si>
  <si>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</si>
  <si>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</si>
  <si>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</si>
  <si>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</si>
  <si>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</si>
  <si>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</si>
  <si>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</si>
  <si>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</si>
  <si>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</si>
  <si>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</si>
  <si>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</si>
  <si>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</si>
  <si>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</si>
  <si>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</si>
  <si>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</si>
  <si>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</si>
  <si>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</si>
  <si>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</si>
  <si>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</si>
  <si>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</si>
  <si>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</si>
  <si>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</si>
  <si>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</si>
  <si>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</si>
  <si>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</si>
  <si>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</si>
  <si>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</si>
  <si>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</si>
  <si>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</si>
  <si>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</si>
  <si>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</si>
  <si>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</si>
  <si>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</si>
  <si>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</si>
  <si>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</si>
  <si>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</si>
  <si>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</si>
  <si>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</si>
  <si>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</si>
  <si>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</si>
  <si>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</si>
  <si>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</si>
  <si>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</si>
  <si>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</si>
  <si>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</si>
  <si>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</si>
  <si>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</si>
  <si>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</si>
  <si>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</si>
  <si>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</si>
  <si>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</si>
  <si>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</si>
  <si>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</si>
  <si>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</si>
  <si>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</si>
  <si>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</si>
  <si>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</si>
  <si>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</si>
  <si>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</si>
  <si>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</si>
  <si>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</si>
  <si>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</si>
  <si>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</si>
  <si>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</si>
  <si>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</si>
  <si>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</si>
  <si>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</si>
  <si>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</si>
  <si>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</si>
  <si>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</si>
  <si>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</si>
  <si>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</si>
  <si>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</si>
  <si>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</si>
  <si>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</si>
  <si>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</si>
  <si>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</si>
  <si>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</si>
  <si>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</si>
  <si>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</si>
  <si>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</si>
  <si>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</si>
  <si>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</si>
  <si>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</si>
  <si>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</si>
  <si>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</si>
  <si>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</si>
  <si>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</si>
  <si>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</si>
  <si>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</si>
  <si>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</si>
  <si>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</si>
  <si>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</si>
  <si>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</si>
  <si>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</si>
  <si>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</si>
  <si>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</si>
  <si>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</si>
  <si>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</si>
  <si>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</si>
  <si>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</si>
  <si>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</si>
  <si>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</si>
  <si>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</si>
  <si>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</si>
  <si>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</si>
  <si>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</si>
  <si>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</si>
  <si>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</si>
  <si>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</si>
  <si>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</si>
  <si>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</si>
  <si>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</si>
  <si>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</si>
  <si>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</si>
  <si>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</si>
  <si>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</si>
  <si>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</si>
  <si>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</si>
  <si>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</si>
  <si>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</si>
  <si>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</si>
  <si>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</si>
  <si>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</si>
  <si>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</si>
  <si>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</si>
  <si>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</si>
  <si>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</si>
  <si>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</si>
  <si>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</si>
  <si>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</si>
  <si>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</si>
  <si>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</si>
  <si>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</si>
  <si>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</si>
  <si>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</si>
  <si>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</si>
  <si>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</si>
  <si>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</si>
  <si>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</si>
  <si>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</si>
  <si>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</si>
  <si>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</si>
  <si>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</si>
  <si>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</si>
  <si>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</si>
  <si>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</si>
  <si>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</si>
  <si>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</si>
  <si>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</si>
  <si>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</si>
  <si>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</si>
  <si>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</si>
  <si>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</si>
  <si>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</si>
  <si>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</si>
  <si>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</si>
  <si>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</si>
  <si>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</si>
  <si>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</si>
  <si>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</si>
  <si>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</si>
  <si>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</si>
  <si>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</si>
  <si>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</si>
  <si>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</si>
  <si>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</si>
  <si>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</si>
  <si>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</si>
  <si>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</si>
  <si>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</si>
  <si>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</si>
  <si>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</si>
  <si>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</si>
  <si>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</si>
  <si>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</si>
  <si>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</si>
  <si>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</si>
  <si>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</si>
  <si>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</si>
  <si>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</si>
  <si>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</si>
  <si>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</si>
  <si>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</si>
  <si>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</si>
  <si>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</si>
  <si>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</si>
  <si>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</si>
  <si>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</si>
  <si>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</si>
  <si>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</si>
  <si>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</si>
  <si>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</si>
  <si>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</si>
  <si>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</si>
  <si>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</si>
  <si>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</si>
  <si>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</si>
  <si>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</si>
  <si>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</si>
  <si>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</si>
  <si>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</si>
  <si>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</si>
  <si>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</si>
  <si>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</si>
  <si>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</si>
  <si>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</si>
  <si>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</si>
  <si>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</si>
  <si>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</si>
  <si>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</si>
  <si>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</si>
  <si>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</si>
  <si>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</si>
  <si>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</si>
  <si>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</si>
  <si>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</si>
  <si>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</si>
  <si>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</si>
  <si>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</si>
  <si>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</si>
  <si>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</si>
  <si>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</si>
  <si>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</si>
  <si>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</si>
  <si>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</si>
  <si>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</si>
  <si>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</si>
  <si>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</si>
  <si>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</si>
  <si>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</si>
  <si>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</si>
  <si>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</si>
  <si>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</si>
  <si>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</si>
  <si>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</si>
  <si>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</si>
  <si>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</si>
  <si>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</si>
  <si>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</si>
  <si>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</si>
  <si>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</si>
  <si>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</si>
  <si>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</si>
  <si>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</si>
  <si>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</si>
  <si>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</si>
  <si>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</si>
  <si>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</si>
  <si>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</si>
  <si>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</si>
  <si>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</si>
  <si>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</si>
  <si>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</si>
  <si>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</si>
  <si>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</si>
  <si>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</si>
  <si>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</si>
  <si>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</si>
  <si>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</si>
  <si>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</si>
  <si>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</si>
  <si>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</si>
  <si>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</si>
  <si>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</si>
  <si>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</si>
  <si>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</si>
  <si>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</si>
  <si>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</si>
  <si>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</si>
  <si>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</si>
  <si>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</si>
  <si>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</si>
  <si>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</si>
  <si>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</si>
  <si>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</si>
  <si>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</si>
  <si>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</si>
  <si>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</si>
  <si>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</si>
  <si>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</si>
  <si>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</si>
  <si>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</si>
  <si>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</si>
  <si>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</si>
  <si>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</si>
  <si>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</si>
  <si>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</si>
  <si>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</si>
  <si>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</si>
  <si>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</si>
  <si>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</si>
  <si>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</si>
  <si>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</si>
  <si>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</si>
  <si>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</si>
  <si>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</si>
  <si>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</si>
  <si>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</si>
  <si>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</si>
  <si>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</si>
  <si>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</si>
  <si>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</si>
  <si>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</si>
  <si>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</si>
  <si>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</si>
  <si>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</si>
  <si>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</si>
  <si>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</si>
  <si>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</si>
  <si>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</si>
  <si>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</si>
  <si>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</si>
  <si>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</si>
  <si>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</si>
  <si>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</si>
  <si>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</si>
  <si>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</si>
  <si>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</si>
  <si>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</si>
  <si>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</si>
  <si>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</si>
  <si>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</si>
  <si>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</si>
  <si>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</si>
  <si>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</si>
  <si>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</si>
  <si>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</si>
  <si>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</si>
  <si>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</si>
  <si>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</si>
  <si>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</si>
  <si>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</si>
  <si>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</si>
  <si>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</si>
  <si>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</si>
  <si>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</si>
  <si>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</si>
  <si>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</si>
  <si>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</si>
  <si>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</si>
  <si>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</si>
  <si>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</si>
  <si>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</si>
  <si>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</si>
  <si>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</si>
  <si>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</si>
  <si>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</si>
  <si>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</si>
  <si>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</si>
  <si>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</si>
  <si>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</si>
  <si>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</si>
  <si>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</si>
  <si>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</si>
  <si>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</si>
  <si>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</si>
  <si>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</si>
  <si>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</si>
  <si>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</si>
  <si>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</si>
  <si>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</si>
  <si>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</si>
  <si>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</si>
  <si>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</si>
  <si>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</si>
  <si>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</si>
  <si>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</si>
  <si>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</si>
  <si>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</si>
  <si>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</si>
  <si>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</si>
  <si>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</si>
  <si>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</si>
  <si>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</si>
  <si>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</si>
  <si>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</si>
  <si>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</si>
  <si>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</si>
  <si>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</si>
  <si>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</si>
  <si>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</si>
  <si>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</si>
  <si>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</si>
  <si>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</si>
  <si>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</si>
  <si>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</si>
  <si>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</si>
  <si>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</si>
  <si>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</si>
  <si>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</si>
  <si>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</si>
  <si>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</si>
  <si>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</si>
  <si>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</si>
  <si>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</si>
  <si>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</si>
  <si>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</si>
  <si>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</si>
  <si>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</si>
  <si>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</si>
  <si>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</si>
  <si>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</si>
  <si>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</si>
  <si>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</si>
  <si>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</si>
  <si>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</si>
  <si>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</si>
  <si>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</si>
  <si>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</si>
  <si>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</si>
  <si>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</si>
  <si>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</si>
  <si>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</si>
  <si>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</si>
  <si>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</si>
  <si>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</si>
  <si>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</si>
  <si>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</si>
  <si>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</si>
  <si>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</si>
  <si>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</si>
  <si>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</si>
  <si>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</si>
  <si>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</si>
  <si>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</si>
  <si>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</si>
  <si>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</si>
  <si>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</si>
  <si>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</si>
  <si>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</si>
  <si>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</si>
  <si>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</si>
  <si>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</si>
  <si>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</si>
  <si>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</si>
  <si>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</si>
  <si>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</si>
  <si>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</si>
  <si>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</si>
  <si>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</si>
  <si>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</si>
  <si>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</si>
  <si>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</si>
  <si>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</si>
  <si>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</si>
  <si>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</si>
  <si>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</si>
  <si>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</si>
  <si>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</si>
  <si>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</si>
  <si>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</si>
  <si>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</si>
  <si>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</si>
  <si>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</si>
  <si>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</si>
  <si>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</si>
  <si>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</si>
  <si>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</si>
  <si>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</si>
  <si>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</si>
  <si>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</si>
  <si>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</si>
  <si>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</si>
  <si>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</si>
  <si>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</si>
  <si>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</si>
  <si>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</si>
  <si>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</si>
  <si>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</si>
  <si>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</si>
  <si>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</si>
  <si>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</si>
  <si>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</si>
  <si>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</si>
  <si>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</si>
  <si>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</si>
  <si>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</si>
  <si>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</si>
  <si>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</si>
  <si>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</si>
  <si>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</si>
  <si>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</si>
  <si>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</si>
  <si>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</si>
  <si>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</si>
  <si>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</si>
  <si>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</si>
  <si>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</si>
  <si>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</si>
  <si>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</si>
  <si>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</si>
  <si>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</si>
  <si>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</si>
  <si>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</si>
  <si>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</si>
  <si>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</si>
  <si>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</si>
  <si>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</si>
  <si>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</si>
  <si>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</si>
  <si>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</si>
  <si>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</si>
  <si>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</si>
  <si>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</si>
  <si>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</si>
  <si>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</si>
  <si>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</si>
  <si>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</si>
  <si>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</si>
  <si>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</si>
  <si>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</si>
  <si>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</si>
  <si>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</si>
  <si>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</si>
  <si>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</si>
  <si>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</si>
  <si>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</si>
  <si>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</si>
  <si>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</si>
  <si>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</si>
  <si>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</si>
  <si>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</si>
  <si>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</si>
  <si>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</si>
  <si>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</si>
  <si>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</si>
  <si>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</si>
  <si>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</si>
  <si>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</si>
  <si>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</si>
  <si>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</si>
  <si>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</si>
  <si>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</si>
  <si>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</si>
  <si>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</si>
  <si>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</si>
  <si>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</si>
  <si>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</si>
  <si>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</si>
  <si>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</si>
  <si>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</si>
  <si>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</si>
  <si>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</si>
  <si>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</si>
  <si>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</si>
  <si>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</si>
  <si>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</si>
  <si>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</si>
  <si>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</si>
  <si>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</si>
  <si>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</si>
  <si>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</si>
  <si>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</si>
  <si>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</si>
  <si>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</si>
  <si>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</si>
  <si>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</si>
  <si>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</si>
  <si>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</si>
  <si>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</si>
  <si>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</si>
  <si>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</si>
  <si>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</si>
  <si>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</si>
  <si>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</si>
  <si>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</si>
  <si>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</si>
  <si>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</si>
  <si>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</si>
  <si>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</si>
  <si>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</si>
  <si>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</si>
  <si>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</si>
  <si>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</si>
  <si>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</si>
  <si>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</si>
  <si>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</si>
  <si>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</si>
  <si>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</si>
  <si>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</si>
  <si>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</si>
  <si>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</si>
  <si>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</si>
  <si>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</si>
  <si>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</si>
  <si>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</si>
  <si>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</si>
  <si>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</si>
  <si>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</si>
  <si>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</si>
  <si>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</si>
  <si>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</si>
  <si>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</si>
  <si>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</si>
  <si>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</si>
  <si>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</si>
  <si>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</si>
  <si>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</si>
  <si>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</si>
  <si>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</si>
  <si>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</si>
  <si>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</si>
  <si>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</si>
  <si>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</si>
  <si>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</si>
  <si>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</si>
  <si>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</si>
  <si>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</si>
  <si>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</si>
  <si>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</si>
  <si>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</si>
  <si>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</si>
  <si>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</si>
  <si>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</si>
  <si>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</si>
  <si>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</si>
  <si>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</si>
  <si>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</si>
  <si>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</si>
  <si>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</si>
  <si>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</si>
  <si>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</si>
  <si>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</si>
  <si>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</si>
  <si>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</si>
  <si>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</si>
  <si>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</si>
  <si>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</si>
  <si>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</si>
  <si>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</si>
  <si>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</si>
  <si>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</si>
  <si>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</si>
  <si>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</si>
  <si>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</si>
  <si>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</si>
  <si>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</si>
  <si>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</si>
  <si>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</si>
  <si>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</si>
  <si>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</si>
  <si>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</si>
  <si>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</si>
  <si>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</si>
  <si>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</si>
  <si>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</si>
  <si>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</si>
  <si>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</si>
  <si>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</si>
  <si>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</si>
  <si>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</si>
  <si>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</si>
  <si>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</si>
  <si>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</si>
  <si>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</si>
  <si>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</si>
  <si>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</si>
  <si>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</si>
  <si>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</si>
  <si>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</si>
  <si>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</si>
  <si>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</si>
  <si>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</si>
  <si>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</si>
  <si>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</si>
  <si>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</si>
  <si>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</si>
  <si>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</si>
  <si>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</si>
  <si>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</si>
  <si>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</si>
  <si>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</si>
  <si>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</si>
  <si>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</si>
  <si>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</si>
  <si>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</si>
  <si>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</si>
  <si>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</si>
  <si>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</si>
  <si>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</si>
  <si>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</si>
  <si>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</si>
  <si>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</si>
  <si>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</si>
  <si>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</si>
  <si>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</si>
  <si>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</si>
  <si>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</si>
  <si>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</si>
  <si>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</si>
  <si>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</si>
  <si>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</si>
  <si>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</si>
  <si>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</si>
  <si>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</si>
  <si>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</si>
  <si>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</si>
  <si>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</si>
  <si>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</si>
  <si>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</si>
  <si>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</si>
  <si>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</si>
  <si>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</si>
  <si>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</si>
  <si>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</si>
  <si>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</si>
  <si>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</si>
  <si>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</si>
  <si>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</si>
  <si>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</si>
  <si>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</si>
  <si>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</si>
  <si>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</si>
  <si>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</si>
  <si>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</si>
  <si>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</si>
  <si>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</si>
  <si>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</si>
  <si>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</si>
  <si>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</si>
  <si>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</si>
  <si>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</si>
  <si>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</si>
  <si>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</si>
  <si>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</si>
  <si>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</si>
  <si>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</si>
  <si>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</si>
  <si>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</si>
  <si>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</si>
  <si>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</si>
  <si>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</si>
  <si>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</si>
  <si>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</si>
  <si>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</si>
  <si>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</si>
  <si>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</si>
  <si>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</si>
  <si>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</si>
  <si>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</si>
  <si>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</si>
  <si>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</si>
  <si>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</si>
  <si>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</si>
  <si>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</si>
  <si>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</si>
  <si>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</si>
  <si>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</si>
  <si>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</si>
  <si>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</si>
  <si>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</si>
  <si>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</si>
  <si>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</si>
  <si>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</si>
  <si>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</si>
  <si>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</si>
  <si>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</si>
  <si>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</si>
  <si>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</si>
  <si>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</si>
  <si>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</si>
  <si>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</si>
  <si>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</si>
  <si>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</si>
  <si>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</si>
  <si>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</si>
  <si>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</si>
  <si>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</si>
  <si>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</si>
  <si>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</si>
  <si>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</si>
  <si>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</si>
  <si>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</si>
  <si>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</si>
  <si>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</si>
  <si>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</si>
  <si>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</si>
  <si>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</si>
  <si>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</si>
  <si>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</si>
  <si>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</si>
  <si>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</si>
  <si>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</si>
  <si>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</si>
  <si>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</si>
  <si>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</si>
  <si>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</si>
  <si>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</si>
  <si>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</si>
  <si>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</si>
  <si>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</si>
  <si>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</si>
  <si>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</si>
  <si>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</si>
  <si>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</si>
  <si>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</si>
  <si>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</si>
  <si>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</si>
  <si>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</si>
  <si>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</si>
  <si>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</si>
  <si>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</si>
  <si>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</si>
  <si>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</si>
  <si>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</si>
  <si>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</si>
  <si>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</si>
  <si>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</si>
  <si>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</si>
  <si>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</si>
  <si>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</si>
  <si>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</si>
  <si>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</si>
  <si>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</si>
  <si>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</si>
  <si>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</si>
  <si>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</si>
  <si>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</si>
  <si>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</si>
  <si>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</si>
  <si>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</si>
  <si>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</si>
  <si>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</si>
  <si>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</si>
  <si>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</si>
  <si>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</si>
  <si>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</si>
  <si>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</si>
  <si>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</si>
  <si>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</si>
  <si>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</si>
  <si>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</si>
  <si>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</si>
  <si>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</si>
  <si>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</si>
  <si>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</si>
  <si>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</si>
  <si>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</si>
  <si>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</si>
  <si>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</si>
  <si>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</si>
  <si>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</si>
  <si>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</si>
  <si>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</si>
  <si>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</si>
  <si>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</si>
  <si>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</si>
  <si>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</si>
  <si>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</si>
  <si>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</si>
  <si>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</si>
  <si>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</si>
  <si>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</si>
  <si>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</si>
  <si>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</si>
  <si>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</si>
  <si>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</si>
  <si>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</si>
  <si>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</si>
  <si>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</si>
  <si>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</si>
  <si>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</si>
  <si>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</si>
  <si>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</si>
  <si>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</si>
  <si>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</si>
  <si>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</si>
  <si>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</si>
  <si>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</si>
  <si>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</si>
  <si>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</si>
  <si>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</si>
  <si>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</si>
  <si>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</si>
  <si>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</si>
  <si>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</si>
  <si>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</si>
  <si>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</si>
  <si>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</si>
  <si>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</si>
  <si>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</si>
  <si>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</si>
  <si>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</si>
  <si>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</si>
  <si>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</si>
  <si>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</si>
  <si>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</si>
  <si>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</si>
  <si>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</si>
  <si>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</si>
  <si>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</si>
  <si>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</si>
  <si>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</si>
  <si>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</si>
  <si>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</si>
  <si>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</si>
  <si>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</si>
  <si>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</si>
  <si>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</si>
  <si>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</si>
  <si>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</si>
  <si>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</si>
  <si>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</si>
  <si>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</si>
  <si>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</si>
  <si>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</si>
  <si>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</si>
  <si>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</si>
  <si>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</si>
  <si>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</si>
  <si>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</si>
  <si>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</si>
  <si>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</si>
  <si>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</si>
  <si>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</si>
  <si>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</si>
  <si>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</si>
  <si>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</si>
  <si>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</si>
  <si>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</si>
  <si>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</si>
  <si>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</si>
  <si>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</si>
  <si>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</si>
  <si>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</si>
  <si>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</si>
  <si>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</si>
  <si>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</si>
  <si>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</si>
  <si>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</si>
  <si>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</si>
  <si>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</si>
  <si>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</si>
  <si>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</si>
  <si>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</si>
  <si>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</si>
  <si>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</si>
  <si>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</si>
  <si>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</si>
  <si>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</si>
  <si>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</si>
  <si>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</si>
  <si>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</si>
  <si>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</si>
  <si>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</si>
  <si>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</si>
  <si>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</si>
  <si>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</si>
  <si>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</si>
  <si>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</si>
  <si>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</si>
  <si>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</si>
  <si>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</si>
  <si>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</si>
  <si>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</si>
  <si>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</si>
  <si>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</si>
  <si>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</si>
  <si>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</si>
  <si>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</si>
  <si>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</si>
  <si>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</si>
  <si>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</si>
  <si>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</si>
  <si>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</si>
  <si>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</si>
  <si>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</si>
  <si>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</si>
  <si>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</si>
  <si>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</si>
  <si>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</si>
  <si>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</si>
  <si>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</si>
  <si>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</si>
  <si>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</si>
  <si>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</si>
  <si>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</si>
  <si>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</si>
  <si>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</si>
  <si>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</si>
  <si>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</si>
  <si>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</si>
  <si>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</si>
  <si>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</si>
  <si>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</si>
  <si>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</si>
  <si>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</si>
  <si>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</si>
  <si>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</si>
  <si>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</si>
  <si>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</si>
  <si>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</si>
  <si>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</si>
  <si>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</si>
  <si>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</si>
  <si>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</si>
  <si>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</si>
  <si>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</si>
  <si>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</si>
  <si>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</si>
  <si>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</si>
  <si>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</si>
  <si>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</si>
  <si>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</si>
  <si>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</si>
  <si>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</si>
  <si>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</si>
  <si>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</si>
  <si>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</si>
  <si>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</si>
  <si>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</si>
  <si>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</si>
  <si>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</si>
  <si>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</si>
  <si>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</si>
  <si>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</si>
  <si>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</si>
  <si>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</si>
  <si>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</si>
  <si>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</si>
  <si>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</si>
  <si>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</si>
  <si>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</si>
  <si>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</si>
  <si>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</si>
  <si>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</si>
  <si>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</si>
  <si>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</si>
  <si>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</si>
  <si>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</si>
  <si>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</si>
  <si>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</si>
  <si>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</si>
  <si>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</si>
  <si>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</si>
  <si>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</si>
  <si>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</si>
  <si>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</si>
  <si>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</si>
  <si>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</si>
  <si>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</si>
  <si>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</si>
  <si>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</si>
  <si>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</si>
  <si>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</si>
  <si>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</si>
  <si>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</si>
  <si>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</si>
  <si>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</si>
  <si>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</si>
  <si>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</si>
  <si>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</si>
  <si>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</si>
  <si>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</si>
  <si>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</si>
  <si>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</si>
  <si>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</si>
  <si>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</si>
  <si>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</si>
  <si>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</si>
  <si>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</si>
  <si>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</si>
  <si>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</si>
  <si>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</si>
  <si>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</si>
  <si>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</si>
  <si>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</si>
  <si>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</si>
  <si>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</si>
  <si>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</si>
  <si>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</si>
  <si>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</si>
  <si>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</si>
  <si>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</si>
  <si>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</si>
  <si>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</si>
  <si>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</si>
  <si>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</si>
  <si>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</si>
  <si>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</si>
  <si>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</si>
  <si>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</si>
  <si>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</si>
  <si>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</si>
  <si>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</si>
  <si>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</si>
  <si>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</si>
  <si>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</si>
  <si>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</si>
  <si>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</si>
  <si>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</si>
  <si>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</si>
  <si>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</si>
  <si>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</si>
  <si>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</si>
  <si>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</si>
  <si>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</si>
  <si>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</si>
  <si>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</si>
  <si>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</si>
  <si>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</si>
  <si>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</si>
  <si>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</si>
  <si>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</si>
  <si>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</si>
  <si>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</si>
  <si>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</si>
  <si>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</si>
  <si>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</si>
  <si>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</si>
  <si>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</si>
  <si>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</si>
  <si>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</si>
  <si>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</si>
  <si>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</si>
  <si>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</si>
  <si>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</si>
  <si>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</si>
  <si>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</si>
  <si>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</si>
  <si>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</si>
  <si>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</si>
  <si>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</si>
  <si>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</si>
  <si>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</si>
  <si>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</si>
  <si>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</si>
  <si>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</si>
  <si>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</si>
  <si>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</si>
  <si>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</si>
  <si>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</si>
  <si>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</si>
  <si>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</si>
  <si>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</si>
  <si>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</si>
  <si>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</si>
  <si>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</si>
  <si>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</si>
  <si>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</si>
  <si>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</si>
  <si>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</si>
  <si>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</si>
  <si>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</si>
  <si>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</si>
  <si>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</si>
  <si>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</si>
  <si>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</si>
  <si>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</si>
  <si>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</si>
  <si>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</si>
  <si>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</si>
  <si>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</si>
  <si>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</si>
  <si>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</si>
  <si>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</si>
  <si>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</si>
  <si>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</si>
  <si>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</si>
  <si>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</si>
  <si>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</si>
  <si>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</si>
  <si>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</si>
  <si>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</si>
  <si>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</si>
  <si>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</si>
  <si>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</si>
  <si>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</si>
  <si>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</si>
  <si>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</si>
  <si>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</si>
  <si>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</si>
  <si>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</si>
  <si>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</si>
  <si>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</si>
  <si>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</si>
  <si>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</si>
  <si>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</si>
  <si>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</si>
  <si>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</si>
  <si>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</si>
  <si>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</si>
  <si>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</si>
  <si>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</si>
  <si>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</si>
  <si>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</si>
  <si>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</si>
  <si>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</si>
  <si>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</si>
  <si>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</si>
  <si>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</si>
  <si>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</si>
  <si>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</si>
  <si>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</si>
  <si>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</si>
  <si>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</si>
  <si>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</si>
  <si>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</si>
  <si>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</si>
  <si>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</si>
  <si>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</si>
  <si>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</si>
  <si>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</si>
  <si>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</si>
  <si>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</si>
  <si>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</si>
  <si>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</si>
  <si>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</si>
  <si>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</si>
  <si>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</si>
  <si>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</si>
  <si>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</si>
  <si>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</si>
  <si>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</si>
  <si>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</si>
  <si>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</si>
  <si>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</si>
  <si>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</si>
  <si>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</si>
  <si>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</si>
  <si>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</si>
  <si>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</si>
  <si>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</si>
  <si>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</si>
  <si>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</si>
  <si>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</si>
  <si>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</si>
  <si>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</si>
  <si>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</si>
  <si>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</si>
  <si>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</si>
  <si>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</si>
  <si>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</si>
  <si>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</si>
  <si>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</si>
  <si>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</si>
  <si>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</si>
  <si>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</si>
  <si>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</si>
  <si>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</si>
  <si>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</si>
  <si>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</si>
  <si>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</si>
  <si>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</si>
  <si>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</si>
  <si>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</si>
  <si>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</si>
  <si>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</si>
  <si>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</si>
  <si>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</si>
  <si>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</si>
  <si>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</si>
  <si>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</si>
  <si>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</si>
  <si>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</si>
  <si>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</si>
  <si>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</si>
  <si>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</si>
  <si>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</si>
  <si>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</si>
  <si>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</si>
  <si>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</si>
  <si>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</si>
  <si>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</si>
  <si>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</si>
  <si>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</si>
  <si>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</si>
  <si>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</si>
  <si>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</si>
  <si>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</si>
  <si>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</si>
  <si>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</si>
  <si>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</si>
  <si>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</si>
  <si>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</si>
  <si>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</si>
  <si>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</si>
  <si>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</si>
  <si>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</si>
  <si>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</si>
  <si>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</si>
  <si>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</si>
  <si>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</si>
  <si>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</si>
  <si>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</si>
  <si>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</si>
  <si>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</si>
  <si>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</si>
  <si>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</si>
  <si>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</si>
  <si>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</si>
  <si>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</si>
  <si>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</si>
  <si>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</si>
  <si>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</si>
  <si>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</si>
  <si>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</si>
  <si>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</si>
  <si>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</si>
  <si>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</si>
  <si>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</si>
  <si>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</si>
  <si>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</si>
  <si>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</si>
  <si>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</si>
  <si>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</si>
  <si>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</si>
  <si>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</si>
  <si>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</si>
  <si>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</si>
  <si>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</si>
  <si>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</si>
  <si>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</si>
  <si>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</si>
  <si>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</si>
  <si>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</si>
  <si>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</si>
  <si>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</si>
  <si>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</si>
  <si>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</si>
  <si>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</si>
  <si>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</si>
  <si>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</si>
  <si>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</si>
  <si>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</si>
  <si>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</si>
  <si>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</si>
  <si>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</si>
  <si>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</si>
  <si>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</si>
  <si>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</si>
  <si>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</si>
  <si>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</si>
  <si>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</si>
  <si>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</si>
  <si>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</si>
  <si>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</si>
  <si>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</si>
  <si>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</si>
  <si>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</si>
  <si>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</si>
  <si>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</si>
  <si>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</si>
  <si>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</si>
  <si>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</si>
  <si>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</si>
  <si>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</si>
  <si>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</si>
  <si>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</si>
  <si>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</si>
  <si>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</si>
  <si>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</si>
  <si>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</si>
  <si>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</si>
  <si>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</si>
  <si>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</si>
  <si>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</si>
  <si>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</si>
  <si>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</si>
  <si>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</si>
  <si>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</si>
  <si>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</si>
  <si>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</si>
  <si>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</si>
  <si>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</si>
  <si>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</si>
  <si>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</si>
  <si>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</si>
  <si>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</si>
  <si>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</si>
  <si>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</si>
  <si>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</si>
  <si>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</si>
  <si>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</si>
  <si>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</si>
  <si>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</si>
  <si>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</si>
  <si>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</si>
  <si>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</si>
  <si>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</si>
  <si>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</si>
  <si>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</si>
  <si>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</si>
  <si>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</si>
  <si>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</si>
  <si>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</si>
  <si>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</si>
  <si>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</si>
  <si>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</si>
  <si>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</si>
  <si>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</si>
  <si>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</si>
  <si>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</si>
  <si>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</si>
  <si>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</si>
  <si>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</si>
  <si>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</si>
  <si>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</si>
  <si>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</si>
  <si>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</si>
  <si>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</si>
  <si>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</si>
  <si>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</si>
  <si>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</si>
  <si>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</si>
  <si>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</si>
  <si>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</si>
  <si>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</si>
  <si>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</si>
  <si>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</si>
  <si>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</si>
  <si>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</si>
  <si>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</si>
  <si>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</si>
  <si>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</si>
  <si>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</si>
  <si>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</si>
  <si>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</si>
  <si>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</si>
  <si>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</si>
  <si>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</si>
  <si>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</si>
  <si>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</si>
  <si>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</si>
  <si>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</si>
  <si>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</si>
  <si>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</si>
  <si>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</si>
  <si>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</si>
  <si>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</si>
  <si>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</si>
  <si>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</si>
  <si>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</si>
  <si>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</si>
  <si>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</si>
  <si>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</si>
  <si>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</si>
  <si>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</si>
  <si>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</si>
  <si>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</si>
  <si>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</si>
  <si>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</si>
  <si>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</si>
  <si>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</si>
  <si>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</si>
  <si>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</si>
  <si>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</si>
  <si>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</si>
  <si>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</si>
  <si>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</si>
  <si>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</si>
  <si>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</si>
  <si>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</si>
  <si>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</si>
  <si>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</si>
  <si>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</si>
  <si>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</si>
  <si>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</si>
  <si>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</si>
  <si>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</si>
  <si>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</si>
  <si>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</si>
  <si>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</si>
  <si>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</si>
  <si>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</si>
  <si>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</si>
  <si>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</si>
  <si>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</si>
  <si>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</si>
  <si>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</si>
  <si>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</si>
  <si>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</si>
  <si>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</si>
  <si>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</si>
  <si>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</si>
  <si>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</si>
  <si>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</si>
  <si>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</si>
  <si>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</si>
  <si>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</si>
  <si>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</si>
  <si>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</si>
  <si>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</si>
  <si>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</si>
  <si>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</si>
  <si>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</si>
  <si>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</si>
  <si>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</si>
  <si>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</si>
  <si>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</si>
  <si>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</si>
  <si>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</si>
  <si>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</si>
  <si>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</si>
  <si>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</si>
  <si>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</si>
  <si>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</si>
  <si>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</si>
  <si>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</si>
  <si>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</si>
  <si>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</si>
  <si>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</si>
  <si>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</si>
  <si>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</si>
  <si>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</si>
  <si>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</si>
  <si>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</si>
  <si>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</si>
  <si>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</si>
  <si>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</si>
  <si>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</si>
  <si>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</si>
  <si>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</si>
  <si>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</si>
  <si>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</si>
  <si>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</si>
  <si>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</si>
  <si>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</si>
  <si>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</si>
  <si>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</si>
  <si>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</si>
  <si>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</si>
  <si>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</si>
  <si>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</si>
  <si>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</si>
  <si>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</si>
  <si>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</si>
  <si>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</si>
  <si>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</si>
  <si>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</si>
  <si>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</si>
  <si>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</si>
  <si>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</si>
  <si>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</si>
  <si>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</si>
  <si>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</si>
  <si>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</si>
  <si>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</si>
  <si>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</si>
  <si>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</si>
  <si>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</si>
  <si>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</si>
  <si>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</si>
  <si>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</si>
  <si>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</si>
  <si>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</si>
  <si>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</si>
  <si>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</si>
  <si>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</si>
  <si>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</si>
  <si>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</si>
  <si>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</si>
  <si>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</si>
  <si>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</si>
  <si>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</si>
  <si>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</si>
  <si>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</si>
  <si>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</si>
  <si>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</si>
  <si>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</si>
  <si>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</si>
  <si>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</si>
  <si>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</si>
  <si>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</si>
  <si>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</si>
  <si>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</si>
  <si>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</si>
  <si>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</si>
  <si>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</si>
  <si>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</si>
  <si>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</si>
  <si>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</si>
  <si>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</si>
  <si>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</si>
  <si>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</si>
  <si>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</si>
  <si>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</si>
  <si>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</si>
  <si>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</si>
  <si>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</si>
  <si>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</si>
  <si>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</si>
  <si>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</si>
  <si>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</si>
  <si>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</si>
  <si>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</si>
  <si>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</si>
  <si>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</si>
  <si>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</si>
  <si>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</si>
  <si>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</si>
  <si>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</si>
  <si>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</si>
  <si>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</si>
  <si>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</si>
  <si>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</si>
  <si>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</si>
  <si>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</si>
  <si>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</si>
  <si>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</si>
  <si>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</si>
  <si>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</si>
  <si>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</si>
  <si>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</si>
  <si>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</si>
  <si>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</si>
  <si>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</si>
  <si>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</si>
  <si>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</si>
  <si>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</si>
  <si>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</si>
  <si>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</si>
  <si>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</si>
  <si>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</si>
  <si>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</si>
  <si>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</si>
  <si>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</si>
  <si>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</si>
  <si>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</si>
  <si>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</si>
  <si>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</si>
  <si>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</si>
  <si>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</si>
  <si>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</si>
  <si>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</si>
  <si>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</si>
  <si>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</si>
  <si>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</si>
  <si>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</si>
  <si>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</si>
  <si>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</si>
  <si>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</si>
  <si>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</si>
  <si>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</si>
  <si>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</si>
  <si>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</si>
  <si>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</si>
  <si>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</si>
  <si>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</si>
  <si>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</si>
  <si>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</si>
  <si>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</si>
  <si>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</si>
  <si>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</si>
  <si>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</si>
  <si>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</si>
  <si>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</si>
  <si>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</si>
  <si>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</si>
  <si>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</si>
  <si>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</si>
  <si>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</si>
  <si>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</si>
  <si>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</si>
  <si>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</si>
  <si>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</si>
  <si>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</si>
  <si>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</si>
  <si>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</si>
  <si>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</si>
  <si>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</si>
  <si>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</si>
  <si>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</si>
  <si>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</si>
  <si>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</si>
  <si>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</si>
  <si>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</si>
  <si>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</si>
  <si>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</si>
  <si>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</si>
  <si>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</si>
  <si>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</si>
  <si>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</si>
  <si>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</si>
  <si>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</si>
  <si>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</si>
  <si>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</si>
  <si>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</si>
  <si>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</si>
  <si>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</si>
  <si>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</si>
  <si>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</si>
  <si>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</si>
  <si>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</si>
  <si>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</si>
  <si>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</si>
  <si>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</si>
  <si>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</si>
  <si>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</si>
  <si>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</si>
  <si>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</si>
  <si>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</si>
  <si>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</si>
  <si>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</si>
  <si>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</si>
  <si>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</si>
  <si>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</si>
  <si>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</si>
  <si>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</si>
  <si>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</si>
  <si>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</si>
  <si>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</si>
  <si>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</si>
  <si>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</si>
  <si>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</si>
  <si>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</si>
  <si>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</si>
  <si>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</si>
  <si>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</si>
  <si>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</si>
  <si>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</si>
  <si>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</si>
  <si>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</si>
  <si>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</si>
  <si>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</si>
  <si>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</si>
  <si>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</si>
  <si>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</si>
  <si>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</si>
  <si>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</si>
  <si>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</si>
  <si>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</si>
  <si>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</si>
  <si>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</si>
  <si>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</si>
  <si>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</si>
  <si>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</si>
  <si>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</si>
  <si>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</si>
  <si>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</si>
  <si>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</si>
  <si>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</si>
  <si>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</si>
  <si>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</si>
  <si>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</si>
  <si>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</si>
  <si>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</si>
  <si>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</si>
  <si>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</si>
  <si>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</si>
  <si>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</si>
  <si>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</si>
  <si>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</si>
  <si>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</si>
  <si>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</si>
  <si>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</si>
  <si>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</si>
  <si>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</si>
  <si>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</si>
  <si>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</si>
  <si>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</si>
  <si>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</si>
  <si>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</si>
  <si>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</si>
  <si>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</si>
  <si>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</si>
  <si>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</si>
  <si>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</si>
  <si>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</si>
  <si>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</si>
  <si>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</si>
  <si>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</si>
  <si>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</si>
  <si>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</si>
  <si>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</si>
  <si>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</si>
  <si>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</si>
  <si>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</si>
  <si>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</si>
  <si>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</si>
  <si>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</si>
  <si>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</si>
  <si>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</si>
  <si>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</si>
  <si>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</si>
  <si>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</si>
  <si>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</si>
  <si>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</si>
  <si>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</si>
  <si>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</si>
  <si>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</si>
  <si>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</si>
  <si>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</si>
  <si>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</si>
  <si>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</si>
  <si>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</si>
  <si>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</si>
  <si>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</si>
  <si>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</si>
  <si>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</si>
  <si>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</si>
  <si>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</si>
  <si>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</si>
  <si>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</si>
  <si>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</si>
  <si>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</si>
  <si>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</si>
  <si>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</si>
  <si>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</si>
  <si>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</si>
  <si>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</si>
  <si>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</si>
  <si>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</si>
  <si>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</si>
  <si>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</si>
  <si>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</si>
  <si>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</si>
  <si>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</si>
  <si>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</si>
  <si>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</si>
  <si>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</si>
  <si>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</si>
  <si>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</si>
  <si>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</si>
  <si>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</si>
  <si>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</si>
  <si>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</si>
  <si>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</si>
  <si>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</si>
  <si>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</si>
  <si>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</si>
  <si>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</si>
  <si>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</si>
  <si>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</si>
  <si>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</si>
  <si>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</si>
  <si>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</si>
  <si>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</si>
  <si>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</si>
  <si>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</si>
  <si>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</si>
  <si>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</si>
  <si>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</si>
  <si>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</si>
  <si>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</si>
  <si>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</si>
  <si>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</si>
  <si>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</si>
  <si>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</si>
  <si>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</si>
  <si>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</si>
  <si>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</si>
  <si>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</si>
  <si>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</si>
  <si>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</si>
  <si>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</si>
  <si>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</si>
  <si>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</si>
  <si>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</si>
  <si>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</si>
  <si>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</si>
  <si>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</si>
  <si>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</si>
  <si>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</si>
  <si>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</si>
  <si>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</si>
  <si>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</si>
  <si>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</si>
  <si>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</si>
  <si>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</si>
  <si>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</si>
  <si>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</si>
  <si>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</si>
  <si>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</si>
  <si>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</si>
  <si>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</si>
  <si>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</si>
  <si>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</si>
  <si>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</si>
  <si>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</si>
  <si>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</si>
  <si>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</si>
  <si>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</si>
  <si>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</si>
  <si>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</si>
  <si>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</si>
  <si>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</si>
  <si>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</si>
  <si>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</si>
  <si>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</si>
  <si>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</si>
  <si>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</si>
  <si>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</si>
  <si>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</si>
  <si>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</si>
  <si>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</si>
  <si>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</si>
  <si>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</si>
  <si>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</si>
  <si>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</si>
  <si>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</si>
  <si>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</si>
  <si>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</si>
  <si>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</si>
  <si>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</si>
  <si>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</si>
  <si>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</si>
  <si>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</si>
  <si>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</si>
  <si>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</si>
  <si>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</si>
  <si>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</si>
  <si>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</si>
  <si>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</si>
  <si>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</si>
  <si>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</si>
  <si>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</si>
  <si>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</si>
  <si>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</si>
  <si>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</si>
  <si>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</si>
  <si>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</si>
  <si>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</si>
  <si>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</si>
  <si>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</si>
  <si>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</si>
  <si>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</si>
  <si>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</si>
  <si>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</si>
  <si>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</si>
  <si>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</si>
  <si>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</si>
  <si>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</si>
  <si>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</si>
  <si>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</si>
  <si>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</si>
  <si>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</si>
  <si>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</si>
  <si>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</si>
  <si>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</si>
  <si>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</si>
  <si>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</si>
  <si>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</si>
  <si>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</si>
  <si>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</si>
  <si>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</si>
  <si>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</si>
  <si>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</si>
  <si>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</si>
  <si>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</si>
  <si>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</si>
  <si>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</si>
  <si>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</si>
  <si>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</si>
  <si>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</si>
  <si>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</si>
  <si>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</si>
  <si>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</si>
  <si>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</si>
  <si>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</si>
  <si>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</si>
  <si>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</si>
  <si>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</si>
  <si>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</si>
  <si>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</si>
  <si>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</si>
  <si>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</si>
  <si>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</si>
  <si>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</si>
  <si>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</si>
  <si>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</si>
  <si>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</si>
  <si>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</si>
  <si>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</si>
  <si>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</si>
  <si>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</si>
  <si>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</si>
  <si>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</si>
  <si>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</si>
  <si>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</si>
  <si>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</si>
  <si>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</si>
  <si>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</si>
  <si>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</si>
  <si>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</si>
  <si>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</si>
  <si>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</si>
  <si>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</si>
  <si>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</si>
  <si>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</si>
  <si>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</si>
  <si>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</si>
  <si>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</si>
  <si>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</si>
  <si>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</si>
  <si>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</si>
  <si>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</si>
  <si>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</si>
  <si>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</si>
  <si>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</si>
  <si>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</si>
  <si>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</si>
  <si>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</si>
  <si>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</si>
  <si>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</si>
  <si>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</si>
  <si>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</si>
  <si>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</si>
  <si>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</si>
  <si>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</si>
  <si>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</si>
  <si>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</si>
  <si>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</si>
  <si>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</si>
  <si>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</si>
  <si>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</si>
  <si>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</si>
  <si>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</si>
  <si>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</si>
  <si>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</si>
  <si>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</si>
  <si>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</si>
  <si>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</si>
  <si>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</si>
  <si>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</si>
  <si>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</si>
  <si>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</si>
  <si>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</si>
  <si>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</si>
  <si>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</si>
  <si>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</si>
  <si>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</si>
  <si>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</si>
  <si>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</si>
  <si>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</si>
  <si>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</si>
  <si>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</si>
  <si>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</si>
  <si>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</si>
  <si>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</si>
  <si>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</si>
  <si>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</si>
  <si>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</si>
  <si>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</si>
  <si>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</si>
  <si>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</si>
  <si>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</si>
  <si>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</si>
  <si>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</si>
  <si>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</si>
  <si>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</si>
  <si>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</si>
  <si>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</si>
  <si>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</si>
  <si>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</si>
  <si>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</si>
  <si>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</si>
  <si>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</si>
  <si>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</si>
  <si>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</si>
  <si>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</si>
  <si>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</si>
  <si>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</si>
  <si>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</si>
  <si>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</si>
  <si>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</si>
  <si>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</si>
  <si>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</si>
  <si>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</si>
  <si>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</si>
  <si>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</si>
  <si>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</si>
  <si>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</si>
  <si>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</si>
  <si>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</si>
  <si>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</si>
  <si>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</si>
  <si>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</si>
  <si>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</si>
  <si>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</si>
  <si>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</si>
  <si>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</si>
  <si>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</si>
  <si>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</si>
  <si>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</si>
  <si>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</si>
  <si>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</si>
  <si>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</si>
  <si>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</si>
  <si>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</si>
  <si>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</si>
  <si>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</si>
  <si>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</si>
  <si>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</si>
  <si>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</si>
  <si>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</si>
  <si>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</si>
  <si>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</si>
  <si>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</si>
  <si>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</si>
  <si>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</si>
  <si>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</si>
  <si>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</si>
  <si>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</si>
  <si>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</si>
  <si>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</si>
  <si>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</si>
  <si>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</si>
  <si>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</si>
  <si>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</si>
  <si>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</si>
  <si>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</si>
  <si>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</si>
  <si>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</si>
  <si>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</si>
  <si>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</si>
  <si>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</si>
  <si>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</si>
  <si>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</si>
  <si>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</si>
  <si>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</si>
  <si>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</si>
  <si>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</si>
  <si>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</si>
  <si>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</si>
  <si>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</si>
  <si>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</si>
  <si>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</si>
  <si>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</si>
  <si>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</si>
  <si>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</si>
  <si>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</si>
  <si>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</si>
  <si>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</si>
  <si>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</si>
  <si>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</si>
  <si>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</si>
  <si>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</si>
  <si>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</si>
  <si>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</si>
  <si>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</si>
  <si>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</si>
  <si>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</si>
  <si>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</si>
  <si>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</si>
  <si>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</si>
  <si>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</si>
  <si>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</si>
  <si>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</si>
  <si>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</si>
  <si>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</si>
  <si>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</si>
  <si>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</si>
  <si>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</si>
  <si>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</si>
  <si>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</si>
  <si>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</si>
  <si>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</si>
  <si>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</si>
  <si>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</si>
  <si>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</si>
  <si>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</si>
  <si>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</si>
  <si>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</si>
  <si>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</si>
  <si>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</si>
  <si>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</si>
  <si>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</si>
  <si>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</si>
  <si>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</si>
  <si>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</si>
  <si>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</si>
  <si>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</si>
  <si>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</si>
  <si>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</si>
  <si>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</si>
  <si>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</si>
  <si>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</si>
  <si>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</si>
  <si>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</si>
  <si>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</si>
  <si>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</si>
  <si>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</si>
  <si>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</si>
  <si>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</si>
  <si>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</si>
  <si>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</si>
  <si>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</si>
  <si>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</si>
  <si>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</si>
  <si>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</si>
  <si>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</si>
  <si>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</si>
  <si>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</si>
  <si>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</si>
  <si>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</si>
  <si>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</si>
  <si>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</si>
  <si>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</si>
  <si>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</si>
  <si>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</si>
  <si>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</si>
  <si>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</si>
  <si>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</si>
  <si>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</si>
  <si>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</si>
  <si>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</si>
  <si>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</si>
  <si>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</si>
  <si>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</si>
  <si>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</si>
  <si>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</si>
  <si>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</si>
  <si>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</si>
  <si>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</si>
  <si>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</si>
  <si>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</si>
  <si>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</si>
  <si>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</si>
  <si>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</si>
  <si>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</si>
  <si>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</si>
  <si>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</si>
  <si>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</si>
  <si>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</si>
  <si>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</si>
  <si>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</si>
  <si>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</si>
  <si>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</si>
  <si>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</si>
  <si>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</si>
  <si>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</si>
  <si>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</si>
  <si>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</si>
  <si>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</si>
  <si>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</si>
  <si>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</si>
  <si>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</si>
  <si>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</si>
  <si>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</si>
  <si>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</si>
  <si>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</si>
  <si>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</si>
  <si>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</si>
  <si>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</si>
  <si>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</si>
  <si>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</si>
  <si>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</si>
  <si>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</si>
  <si>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</si>
  <si>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</si>
  <si>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</si>
  <si>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</si>
  <si>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</si>
  <si>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</si>
  <si>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</si>
  <si>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</si>
  <si>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</si>
  <si>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</si>
  <si>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</si>
  <si>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</si>
  <si>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</si>
  <si>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</si>
  <si>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</si>
  <si>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</si>
  <si>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</si>
  <si>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</si>
  <si>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</si>
  <si>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</si>
  <si>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</si>
  <si>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</si>
  <si>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</si>
  <si>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</si>
  <si>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</si>
  <si>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</si>
  <si>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</si>
  <si>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</si>
  <si>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</si>
  <si>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</si>
  <si>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</si>
  <si>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</si>
  <si>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</si>
  <si>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</si>
  <si>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</si>
  <si>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</si>
  <si>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</si>
  <si>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</si>
  <si>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</si>
  <si>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</si>
  <si>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</si>
  <si>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</si>
  <si>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</si>
  <si>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</si>
  <si>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</si>
  <si>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</si>
  <si>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</si>
  <si>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</si>
  <si>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</si>
  <si>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</si>
  <si>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</si>
  <si>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</si>
  <si>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</si>
  <si>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</si>
  <si>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</si>
  <si>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</si>
  <si>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</si>
  <si>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</si>
  <si>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</si>
  <si>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</si>
  <si>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</si>
  <si>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</si>
  <si>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</si>
  <si>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</si>
  <si>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</si>
  <si>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</si>
  <si>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</si>
  <si>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</si>
  <si>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</si>
  <si>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</si>
  <si>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</si>
  <si>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</si>
  <si>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</si>
  <si>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</si>
  <si>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</si>
  <si>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</si>
  <si>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</si>
  <si>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</si>
  <si>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</si>
  <si>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</si>
  <si>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</si>
  <si>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</si>
  <si>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</si>
  <si>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</si>
  <si>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</si>
  <si>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</si>
  <si>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</si>
  <si>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</si>
  <si>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</si>
  <si>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</si>
  <si>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</si>
  <si>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</si>
  <si>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</si>
  <si>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</si>
  <si>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</si>
  <si>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</si>
  <si>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</si>
  <si>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</si>
  <si>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</si>
  <si>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</si>
  <si>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</si>
  <si>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</si>
  <si>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</si>
  <si>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</si>
  <si>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</si>
  <si>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</si>
  <si>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</si>
  <si>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</si>
  <si>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</si>
  <si>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</si>
  <si>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</si>
  <si>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</si>
  <si>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</si>
  <si>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</si>
  <si>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</si>
  <si>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</si>
  <si>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</si>
  <si>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</si>
  <si>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</si>
  <si>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</si>
  <si>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</si>
  <si>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</si>
  <si>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</si>
  <si>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</si>
  <si>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</si>
  <si>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</si>
  <si>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</si>
  <si>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</si>
  <si>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</si>
  <si>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</si>
  <si>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</si>
  <si>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</si>
  <si>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</si>
  <si>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</si>
  <si>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</si>
  <si>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</si>
  <si>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</si>
  <si>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</si>
  <si>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</si>
  <si>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</si>
  <si>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</si>
  <si>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</si>
  <si>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</si>
  <si>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</si>
  <si>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</si>
  <si>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</si>
  <si>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</si>
  <si>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</si>
  <si>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</si>
  <si>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</si>
  <si>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</si>
  <si>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</si>
  <si>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</si>
  <si>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</si>
  <si>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</si>
  <si>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</si>
  <si>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</si>
  <si>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</si>
  <si>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</si>
  <si>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</si>
  <si>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</si>
  <si>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</si>
  <si>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</si>
  <si>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</si>
  <si>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</si>
  <si>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</si>
  <si>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</si>
  <si>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</si>
  <si>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</si>
  <si>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</si>
  <si>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</si>
  <si>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</si>
  <si>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</si>
  <si>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</si>
  <si>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</si>
  <si>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</si>
  <si>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</si>
  <si>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</si>
  <si>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</si>
  <si>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</si>
  <si>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</si>
  <si>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</si>
  <si>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</si>
  <si>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</si>
  <si>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</si>
  <si>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</si>
  <si>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</si>
  <si>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</si>
  <si>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</si>
  <si>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</si>
  <si>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</si>
  <si>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</si>
  <si>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</si>
  <si>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</si>
  <si>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</si>
  <si>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</si>
  <si>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</si>
  <si>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</si>
  <si>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</si>
  <si>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</si>
  <si>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</si>
  <si>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</si>
  <si>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</si>
  <si>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</si>
  <si>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</si>
  <si>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</si>
  <si>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</si>
  <si>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</si>
  <si>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</si>
  <si>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</si>
  <si>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</si>
  <si>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</si>
  <si>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</si>
  <si>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</si>
  <si>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</si>
  <si>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</si>
  <si>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</si>
  <si>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</si>
  <si>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</si>
  <si>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</si>
  <si>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</si>
  <si>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</si>
  <si>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</si>
  <si>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</si>
  <si>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</si>
  <si>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</si>
  <si>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</si>
  <si>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</si>
  <si>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</si>
  <si>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</si>
  <si>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</si>
  <si>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</si>
  <si>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</si>
  <si>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</si>
  <si>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</si>
  <si>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</si>
  <si>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</si>
  <si>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</si>
  <si>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</si>
  <si>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</si>
  <si>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</si>
  <si>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</si>
  <si>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</si>
  <si>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</si>
  <si>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</si>
  <si>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</si>
  <si>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</si>
  <si>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</si>
  <si>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</si>
  <si>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</si>
  <si>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</si>
  <si>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</si>
  <si>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</si>
  <si>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</si>
  <si>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</si>
  <si>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</si>
  <si>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</si>
  <si>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</si>
  <si>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</si>
  <si>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</si>
  <si>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</si>
  <si>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</si>
  <si>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</si>
  <si>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</si>
  <si>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</si>
  <si>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</si>
  <si>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</si>
  <si>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</si>
  <si>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</si>
  <si>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</si>
  <si>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</si>
  <si>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</si>
  <si>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</si>
  <si>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</si>
  <si>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</si>
  <si>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</si>
  <si>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</si>
  <si>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</si>
  <si>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</si>
  <si>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</si>
  <si>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</si>
  <si>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</si>
  <si>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</si>
  <si>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</si>
  <si>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</si>
  <si>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</si>
  <si>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</si>
  <si>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</si>
  <si>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</si>
  <si>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</si>
  <si>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</si>
  <si>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</si>
  <si>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</si>
  <si>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</si>
  <si>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</si>
  <si>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</si>
  <si>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</si>
  <si>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</si>
  <si>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</si>
  <si>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</si>
  <si>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</si>
  <si>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</si>
  <si>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</si>
  <si>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</si>
  <si>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</si>
  <si>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</si>
  <si>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</si>
  <si>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</si>
  <si>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</si>
  <si>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</si>
  <si>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</si>
  <si>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</si>
  <si>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</si>
  <si>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</si>
  <si>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</si>
  <si>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</si>
  <si>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</si>
  <si>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</si>
  <si>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</si>
  <si>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</si>
  <si>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</si>
  <si>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</si>
  <si>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</si>
  <si>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</si>
  <si>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</si>
  <si>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</si>
  <si>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</si>
  <si>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</si>
  <si>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</si>
  <si>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</si>
  <si>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</si>
  <si>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</si>
  <si>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</si>
  <si>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</si>
  <si>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</si>
  <si>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</si>
  <si>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</si>
  <si>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</si>
  <si>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</si>
  <si>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</si>
  <si>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</si>
  <si>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</si>
  <si>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</si>
  <si>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</si>
  <si>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</si>
  <si>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</si>
  <si>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</si>
  <si>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</si>
  <si>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</si>
  <si>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</si>
  <si>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</si>
  <si>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</si>
  <si>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</si>
  <si>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</si>
  <si>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</si>
  <si>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</si>
  <si>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</si>
  <si>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</si>
  <si>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</si>
  <si>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</si>
  <si>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</si>
  <si>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</si>
  <si>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</si>
  <si>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</si>
  <si>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</si>
  <si>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</si>
  <si>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</si>
  <si>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</si>
  <si>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</si>
  <si>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</si>
  <si>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</si>
  <si>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</si>
  <si>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</si>
  <si>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</si>
  <si>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</si>
  <si>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</si>
  <si>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</si>
  <si>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</si>
  <si>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</si>
  <si>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</si>
  <si>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</si>
  <si>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</si>
  <si>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</si>
  <si>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</si>
  <si>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</si>
  <si>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</si>
  <si>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</si>
  <si>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</si>
  <si>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</si>
  <si>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</si>
  <si>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</si>
  <si>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</si>
  <si>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</si>
  <si>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</si>
  <si>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</si>
  <si>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</si>
  <si>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</si>
  <si>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</si>
  <si>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</si>
  <si>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</si>
  <si>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</si>
  <si>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</si>
  <si>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</si>
  <si>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</si>
  <si>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</si>
  <si>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</si>
  <si>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</si>
  <si>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</si>
  <si>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</si>
  <si>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</si>
  <si>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</si>
  <si>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</si>
  <si>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</si>
  <si>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</si>
  <si>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</si>
  <si>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</si>
  <si>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</si>
  <si>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</si>
  <si>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</si>
  <si>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</si>
  <si>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</si>
  <si>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</si>
  <si>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</si>
  <si>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</si>
  <si>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</si>
  <si>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</si>
  <si>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</si>
  <si>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</si>
  <si>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</si>
  <si>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</si>
  <si>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</si>
  <si>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</si>
  <si>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</si>
  <si>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</si>
  <si>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</si>
  <si>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</si>
  <si>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</si>
  <si>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</si>
  <si>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</si>
  <si>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</si>
  <si>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</si>
  <si>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</si>
  <si>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</si>
  <si>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</si>
  <si>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</si>
  <si>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</si>
  <si>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</si>
  <si>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</si>
  <si>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</si>
  <si>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</si>
  <si>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</si>
  <si>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</si>
  <si>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</si>
  <si>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</si>
  <si>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</si>
  <si>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</si>
  <si>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</si>
  <si>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</si>
  <si>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</si>
  <si>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</si>
  <si>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</si>
  <si>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</si>
  <si>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</si>
  <si>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</si>
  <si>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</si>
  <si>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</si>
  <si>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</si>
  <si>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</si>
  <si>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</si>
  <si>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</si>
  <si>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</si>
  <si>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</si>
  <si>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</si>
  <si>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</si>
  <si>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</si>
  <si>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</si>
  <si>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</si>
  <si>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</si>
  <si>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</si>
  <si>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</si>
  <si>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</si>
  <si>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</si>
  <si>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</si>
  <si>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</si>
  <si>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</si>
  <si>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</si>
  <si>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</si>
  <si>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</si>
  <si>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</si>
  <si>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</si>
  <si>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</si>
  <si>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</si>
  <si>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</si>
  <si>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</si>
  <si>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</si>
  <si>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</si>
  <si>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</si>
  <si>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</si>
  <si>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</si>
  <si>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</si>
  <si>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</si>
  <si>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</si>
  <si>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</si>
  <si>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</si>
  <si>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</si>
  <si>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</si>
  <si>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</si>
  <si>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</si>
  <si>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</si>
  <si>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</si>
  <si>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</si>
  <si>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</si>
  <si>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</si>
  <si>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</si>
  <si>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</si>
  <si>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</si>
  <si>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</si>
  <si>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</si>
  <si>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</si>
  <si>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</si>
  <si>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</si>
  <si>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</si>
  <si>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</si>
  <si>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</si>
  <si>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</si>
  <si>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</si>
  <si>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</si>
  <si>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</si>
  <si>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</si>
  <si>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</si>
  <si>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</si>
  <si>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</si>
  <si>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</si>
  <si>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</si>
  <si>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</si>
  <si>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</si>
  <si>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</si>
  <si>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</si>
  <si>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</si>
  <si>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</si>
  <si>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</si>
  <si>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</si>
  <si>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</si>
  <si>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</si>
  <si>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</si>
  <si>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</si>
  <si>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</si>
  <si>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</si>
  <si>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</si>
  <si>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</si>
  <si>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</si>
  <si>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</si>
  <si>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</si>
  <si>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</si>
  <si>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</si>
  <si>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</si>
  <si>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</si>
  <si>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</si>
  <si>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</si>
  <si>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</si>
  <si>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</si>
  <si>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</si>
  <si>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</si>
  <si>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</si>
  <si>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</si>
  <si>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</si>
  <si>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</si>
  <si>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</si>
  <si>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</si>
  <si>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</si>
  <si>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</si>
  <si>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</si>
  <si>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</si>
  <si>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</si>
  <si>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</si>
  <si>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</si>
  <si>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</si>
  <si>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</si>
  <si>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</si>
  <si>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</si>
  <si>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</si>
  <si>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</si>
  <si>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</si>
  <si>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</si>
  <si>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</si>
  <si>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</si>
  <si>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</si>
  <si>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</si>
  <si>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</si>
  <si>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</si>
  <si>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</si>
  <si>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</si>
  <si>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</si>
  <si>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</si>
  <si>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</si>
  <si>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</si>
  <si>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</si>
  <si>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</si>
  <si>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</si>
  <si>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</si>
  <si>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</si>
  <si>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</si>
  <si>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</si>
  <si>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</si>
  <si>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</si>
  <si>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</si>
  <si>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</si>
  <si>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</si>
  <si>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</si>
  <si>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</si>
  <si>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</si>
  <si>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</si>
  <si>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</si>
  <si>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</si>
  <si>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</si>
  <si>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</si>
  <si>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</si>
  <si>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</si>
  <si>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</si>
  <si>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</si>
  <si>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</si>
  <si>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</si>
  <si>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</si>
  <si>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</si>
  <si>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</si>
  <si>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</si>
  <si>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</si>
  <si>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</si>
  <si>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</si>
  <si>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</si>
  <si>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</si>
  <si>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</si>
  <si>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</si>
  <si>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</si>
  <si>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</si>
  <si>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</si>
  <si>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</si>
  <si>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</si>
  <si>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</si>
  <si>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</si>
  <si>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</si>
  <si>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</si>
  <si>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</si>
  <si>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</si>
  <si>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</si>
  <si>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</si>
  <si>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</si>
  <si>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</si>
  <si>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</si>
  <si>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</si>
  <si>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</si>
  <si>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</si>
  <si>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</si>
  <si>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</si>
  <si>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</si>
  <si>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</si>
  <si>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</si>
  <si>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</si>
  <si>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</si>
  <si>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</si>
  <si>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</si>
  <si>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</si>
  <si>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</si>
  <si>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</si>
  <si>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</si>
  <si>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</si>
  <si>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</si>
  <si>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</si>
  <si>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</si>
  <si>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</si>
  <si>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</si>
  <si>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</si>
  <si>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</si>
  <si>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</si>
  <si>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</si>
  <si>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</si>
  <si>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</si>
  <si>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</si>
  <si>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</si>
  <si>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</si>
  <si>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</si>
  <si>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</si>
  <si>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</si>
  <si>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</si>
  <si>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</si>
  <si>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</si>
  <si>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</si>
  <si>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</si>
  <si>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</si>
  <si>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</si>
  <si>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</si>
  <si>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</si>
  <si>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</si>
  <si>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</si>
  <si>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</si>
  <si>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</si>
  <si>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</si>
  <si>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</si>
  <si>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</si>
  <si>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</si>
  <si>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</si>
  <si>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</si>
  <si>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</si>
  <si>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</si>
  <si>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</si>
  <si>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</si>
  <si>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</si>
  <si>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</si>
  <si>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</si>
  <si>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</si>
  <si>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</si>
  <si>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</si>
  <si>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</si>
  <si>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</si>
  <si>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</si>
  <si>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</si>
  <si>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</si>
  <si>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</si>
  <si>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</si>
  <si>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</si>
  <si>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</si>
  <si>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</si>
  <si>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</si>
  <si>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</si>
  <si>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</si>
  <si>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</si>
  <si>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</si>
  <si>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</si>
  <si>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</si>
  <si>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</si>
  <si>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</si>
  <si>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</si>
  <si>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</si>
  <si>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</si>
  <si>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</si>
  <si>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</si>
  <si>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</si>
  <si>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</si>
  <si>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</si>
  <si>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</si>
  <si>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</si>
  <si>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</si>
  <si>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</si>
  <si>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</si>
  <si>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</si>
  <si>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</si>
  <si>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</si>
  <si>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</si>
  <si>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</si>
  <si>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</si>
  <si>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</si>
  <si>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</si>
  <si>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</si>
  <si>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</si>
  <si>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</si>
  <si>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</si>
  <si>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</si>
  <si>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</si>
  <si>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</si>
  <si>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</si>
  <si>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</si>
  <si>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</si>
  <si>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</si>
  <si>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</si>
  <si>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</si>
  <si>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</si>
  <si>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</si>
  <si>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</si>
  <si>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</si>
  <si>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</si>
  <si>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</si>
  <si>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</si>
  <si>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</si>
  <si>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</si>
  <si>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</si>
  <si>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</si>
  <si>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</si>
  <si>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</si>
  <si>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</si>
  <si>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</si>
  <si>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</si>
  <si>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</si>
  <si>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</si>
  <si>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</si>
  <si>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</si>
  <si>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</si>
  <si>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</si>
  <si>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</si>
  <si>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</si>
  <si>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</si>
  <si>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</si>
  <si>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</si>
  <si>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</si>
  <si>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</si>
  <si>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</si>
  <si>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</si>
  <si>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</si>
  <si>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</si>
  <si>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</si>
  <si>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</si>
  <si>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</si>
  <si>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</si>
  <si>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</si>
  <si>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</si>
  <si>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</si>
  <si>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</si>
  <si>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</si>
  <si>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</si>
  <si>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</si>
  <si>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</si>
  <si>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</si>
  <si>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</si>
  <si>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</si>
  <si>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</si>
  <si>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</si>
  <si>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</si>
  <si>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</si>
  <si>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</si>
  <si>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</si>
  <si>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</si>
  <si>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</si>
  <si>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</si>
  <si>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</si>
  <si>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</si>
  <si>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</si>
  <si>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</si>
  <si>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</si>
  <si>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</si>
  <si>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</si>
  <si>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</si>
  <si>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</si>
  <si>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</si>
  <si>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</si>
  <si>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</si>
  <si>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</si>
  <si>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</si>
  <si>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</si>
  <si>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</si>
  <si>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</si>
  <si>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</si>
  <si>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</si>
  <si>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</si>
  <si>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</si>
  <si>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</si>
  <si>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</si>
  <si>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</si>
  <si>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</si>
  <si>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</si>
  <si>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</si>
  <si>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</si>
  <si>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</si>
  <si>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</si>
  <si>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</si>
  <si>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</si>
  <si>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</si>
  <si>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</si>
  <si>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</si>
  <si>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</si>
  <si>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</si>
  <si>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</si>
  <si>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</si>
  <si>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</si>
  <si>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</si>
  <si>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</si>
  <si>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</si>
  <si>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</si>
  <si>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</si>
  <si>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</si>
  <si>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</si>
  <si>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</si>
  <si>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</si>
  <si>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</si>
  <si>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</si>
  <si>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</si>
  <si>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</si>
  <si>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</si>
  <si>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</si>
  <si>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</si>
  <si>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</si>
  <si>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</si>
  <si>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</si>
  <si>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</si>
  <si>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</si>
  <si>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</si>
  <si>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</si>
  <si>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</si>
  <si>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</si>
  <si>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</si>
  <si>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</si>
  <si>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</si>
  <si>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</si>
  <si>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</si>
  <si>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</si>
  <si>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</si>
  <si>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</si>
  <si>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</si>
  <si>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</si>
  <si>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</si>
  <si>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</si>
  <si>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</si>
  <si>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</si>
  <si>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</si>
  <si>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</si>
  <si>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</si>
  <si>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</si>
  <si>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</si>
  <si>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</si>
  <si>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</si>
  <si>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</si>
  <si>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</si>
  <si>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</si>
  <si>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</si>
  <si>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</si>
  <si>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</si>
  <si>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</si>
  <si>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</si>
  <si>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</si>
  <si>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</si>
  <si>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</si>
  <si>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</si>
  <si>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</si>
  <si>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</si>
  <si>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</si>
  <si>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</si>
  <si>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</si>
  <si>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</si>
  <si>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</si>
  <si>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</si>
  <si>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</si>
  <si>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</si>
  <si>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</si>
  <si>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</si>
  <si>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</si>
  <si>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</si>
  <si>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</si>
  <si>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</si>
  <si>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</si>
  <si>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</si>
  <si>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</si>
  <si>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</si>
  <si>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</si>
  <si>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</si>
  <si>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</si>
  <si>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</si>
  <si>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</si>
  <si>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</si>
  <si>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</si>
  <si>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</si>
  <si>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</si>
  <si>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</si>
  <si>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</si>
  <si>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</si>
  <si>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</si>
  <si>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</si>
  <si>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</si>
  <si>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</si>
  <si>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</si>
  <si>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</si>
  <si>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</si>
  <si>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</si>
  <si>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</si>
  <si>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</si>
  <si>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</si>
  <si>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</si>
  <si>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</si>
  <si>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</si>
  <si>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</si>
  <si>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</si>
  <si>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</si>
  <si>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</si>
  <si>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</si>
  <si>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</si>
  <si>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</si>
  <si>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</si>
  <si>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</si>
  <si>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</si>
  <si>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</si>
  <si>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</si>
  <si>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</si>
  <si>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</si>
  <si>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</si>
  <si>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</si>
  <si>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</si>
  <si>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</si>
  <si>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</si>
  <si>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</si>
  <si>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</si>
  <si>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</si>
  <si>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</si>
  <si>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</si>
  <si>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</si>
  <si>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</si>
  <si>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</si>
  <si>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</si>
  <si>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</si>
  <si>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</si>
  <si>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</si>
  <si>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</si>
  <si>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</si>
  <si>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</si>
  <si>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</si>
  <si>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</si>
  <si>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</si>
  <si>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</si>
  <si>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</si>
  <si>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</si>
  <si>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</si>
  <si>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</si>
  <si>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</si>
  <si>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</si>
  <si>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</si>
  <si>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</si>
  <si>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</si>
  <si>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</si>
  <si>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</si>
  <si>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</si>
  <si>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</si>
  <si>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</si>
  <si>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</si>
  <si>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</si>
  <si>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</si>
  <si>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</si>
  <si>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</si>
  <si>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</si>
  <si>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</si>
  <si>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</si>
  <si>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</si>
  <si>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</si>
  <si>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</si>
  <si>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</si>
  <si>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</si>
  <si>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</si>
  <si>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</si>
  <si>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</si>
  <si>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</si>
  <si>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</si>
  <si>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</si>
  <si>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</si>
  <si>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</si>
  <si>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</si>
  <si>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</si>
  <si>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</si>
  <si>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</si>
  <si>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</si>
  <si>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</si>
  <si>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</si>
  <si>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</si>
  <si>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</si>
  <si>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</si>
  <si>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</si>
  <si>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</si>
  <si>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</si>
  <si>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</si>
  <si>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</si>
  <si>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</si>
  <si>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</si>
  <si>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</si>
  <si>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</si>
  <si>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</si>
  <si>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</si>
  <si>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</si>
  <si>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</si>
  <si>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</si>
  <si>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</si>
  <si>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</si>
  <si>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</si>
  <si>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</si>
  <si>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</si>
  <si>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</si>
  <si>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</si>
  <si>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</si>
  <si>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</si>
  <si>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</si>
  <si>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</si>
  <si>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</si>
  <si>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</si>
  <si>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</si>
  <si>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</si>
  <si>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</si>
  <si>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</si>
  <si>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</si>
  <si>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</si>
  <si>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</si>
  <si>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</si>
  <si>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</si>
  <si>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</si>
  <si>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</si>
  <si>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</si>
  <si>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</si>
  <si>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</si>
  <si>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</si>
  <si>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</si>
  <si>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</si>
  <si>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</si>
  <si>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</si>
  <si>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</si>
  <si>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</si>
  <si>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</si>
  <si>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</si>
  <si>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</si>
  <si>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</si>
  <si>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</si>
  <si>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</si>
  <si>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</si>
  <si>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</si>
  <si>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</si>
  <si>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</si>
  <si>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</si>
  <si>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</si>
  <si>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</si>
  <si>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</si>
  <si>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</si>
  <si>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</si>
  <si>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</si>
  <si>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</si>
  <si>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</si>
  <si>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</si>
  <si>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</si>
  <si>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</si>
  <si>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</si>
  <si>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</si>
  <si>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</si>
  <si>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</si>
  <si>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</si>
  <si>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</si>
  <si>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</si>
  <si>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</si>
  <si>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</si>
  <si>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</si>
  <si>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</si>
  <si>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</si>
  <si>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</si>
  <si>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</si>
  <si>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</si>
  <si>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</si>
  <si>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</si>
  <si>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</si>
  <si>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</si>
  <si>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</si>
  <si>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</si>
  <si>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</si>
  <si>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</si>
  <si>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</si>
  <si>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</si>
  <si>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</si>
  <si>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</si>
  <si>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</si>
  <si>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</si>
  <si>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</si>
  <si>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</si>
  <si>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</si>
  <si>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</si>
  <si>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</si>
  <si>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</si>
  <si>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</si>
  <si>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</si>
  <si>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</si>
  <si>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</si>
  <si>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</si>
  <si>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</si>
  <si>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</si>
  <si>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</si>
  <si>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</si>
  <si>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</si>
  <si>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</si>
  <si>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</si>
  <si>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</si>
  <si>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</si>
  <si>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</si>
  <si>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</si>
  <si>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</si>
  <si>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</si>
  <si>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</si>
  <si>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</si>
  <si>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</si>
  <si>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</si>
  <si>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</si>
  <si>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</si>
  <si>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</si>
  <si>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</si>
  <si>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</si>
  <si>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</si>
  <si>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</si>
  <si>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</si>
  <si>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</si>
  <si>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</si>
  <si>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</si>
  <si>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</si>
  <si>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</si>
  <si>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</si>
  <si>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</si>
  <si>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</si>
  <si>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</si>
  <si>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</si>
  <si>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</si>
  <si>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</si>
  <si>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</si>
  <si>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</si>
  <si>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</si>
  <si>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</si>
  <si>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</si>
  <si>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</si>
  <si>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</si>
  <si>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</si>
  <si>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</si>
  <si>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</si>
  <si>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</si>
  <si>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</si>
  <si>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</si>
  <si>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</si>
  <si>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</si>
  <si>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</si>
  <si>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</si>
  <si>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</si>
  <si>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</si>
  <si>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</si>
  <si>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</si>
  <si>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</si>
  <si>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</si>
  <si>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</si>
  <si>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</si>
  <si>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</si>
  <si>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</si>
  <si>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</si>
  <si>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</si>
  <si>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</si>
  <si>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</si>
  <si>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</si>
  <si>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</si>
  <si>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</si>
  <si>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</si>
  <si>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</si>
  <si>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</si>
  <si>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</si>
  <si>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</si>
  <si>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</si>
  <si>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</si>
  <si>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</si>
  <si>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</si>
  <si>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</si>
  <si>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</si>
  <si>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</si>
  <si>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</si>
  <si>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</si>
  <si>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</si>
  <si>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</si>
  <si>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</si>
  <si>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</si>
  <si>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</si>
  <si>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</si>
  <si>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</si>
  <si>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</si>
  <si>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</si>
  <si>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</si>
  <si>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</si>
  <si>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</si>
  <si>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</si>
  <si>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</si>
  <si>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</si>
  <si>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</si>
  <si>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</si>
  <si>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</si>
  <si>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</si>
  <si>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</si>
  <si>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</si>
  <si>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</si>
  <si>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</si>
  <si>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</si>
  <si>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</si>
  <si>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</si>
  <si>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</si>
  <si>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</si>
  <si>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</si>
  <si>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</si>
  <si>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</si>
  <si>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</si>
  <si>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</si>
  <si>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</si>
  <si>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</si>
  <si>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</si>
  <si>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</si>
  <si>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</si>
  <si>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</si>
  <si>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</si>
  <si>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</si>
  <si>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</si>
  <si>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</si>
  <si>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</si>
  <si>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</si>
  <si>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</si>
  <si>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</si>
  <si>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</si>
  <si>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</si>
  <si>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</si>
  <si>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</si>
  <si>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</si>
  <si>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</si>
  <si>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</si>
  <si>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</si>
  <si>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</si>
  <si>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</si>
  <si>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</si>
  <si>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</si>
  <si>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</si>
  <si>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</si>
  <si>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</si>
  <si>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</si>
  <si>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</si>
  <si>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</si>
  <si>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</si>
  <si>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</si>
  <si>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</si>
  <si>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</si>
  <si>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</si>
  <si>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</si>
  <si>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</si>
  <si>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</si>
  <si>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</si>
  <si>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</si>
  <si>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</si>
  <si>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</si>
  <si>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</si>
  <si>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</si>
  <si>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</si>
  <si>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</si>
  <si>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</si>
  <si>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</si>
  <si>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</si>
  <si>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</si>
  <si>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</si>
  <si>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</si>
  <si>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</si>
  <si>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</si>
  <si>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</si>
  <si>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</si>
  <si>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</si>
  <si>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</si>
  <si>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</si>
  <si>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</si>
  <si>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</si>
  <si>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</si>
  <si>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</si>
  <si>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</si>
  <si>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</si>
  <si>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</si>
  <si>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</si>
  <si>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</si>
  <si>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</si>
  <si>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</si>
  <si>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</si>
  <si>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</si>
  <si>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</si>
  <si>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</si>
  <si>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</si>
  <si>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</si>
  <si>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</si>
  <si>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</si>
  <si>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</si>
  <si>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</si>
  <si>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</si>
  <si>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</si>
  <si>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</si>
  <si>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</si>
  <si>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</si>
  <si>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</si>
  <si>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</si>
  <si>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</si>
  <si>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</si>
  <si>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</si>
  <si>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</si>
  <si>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</si>
  <si>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</si>
  <si>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</si>
  <si>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</si>
  <si>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</si>
  <si>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</si>
  <si>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</si>
  <si>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</si>
  <si>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</si>
  <si>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</si>
  <si>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</si>
  <si>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</si>
  <si>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</si>
  <si>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</si>
  <si>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</si>
  <si>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</si>
  <si>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</si>
  <si>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</si>
  <si>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</si>
  <si>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</si>
  <si>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</si>
  <si>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</si>
  <si>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</si>
  <si>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</si>
  <si>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</si>
  <si>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</si>
  <si>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</si>
  <si>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</si>
  <si>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</si>
  <si>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</si>
  <si>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</si>
  <si>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</si>
  <si>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</si>
  <si>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</si>
  <si>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</si>
  <si>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</si>
  <si>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</si>
  <si>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</si>
  <si>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</si>
  <si>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</si>
  <si>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</si>
  <si>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</si>
  <si>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</si>
  <si>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</si>
  <si>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</si>
  <si>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</si>
  <si>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</si>
  <si>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</si>
  <si>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</si>
  <si>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</si>
  <si>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</si>
  <si>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</si>
  <si>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</si>
  <si>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</si>
  <si>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</si>
  <si>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</si>
  <si>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</si>
  <si>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</si>
  <si>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</si>
  <si>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</si>
  <si>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</si>
  <si>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</si>
  <si>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</si>
  <si>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</si>
  <si>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</si>
  <si>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</si>
  <si>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</si>
  <si>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</si>
  <si>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</si>
  <si>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</si>
  <si>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</si>
  <si>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</si>
  <si>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</si>
  <si>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</si>
  <si>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</si>
  <si>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</si>
  <si>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</si>
  <si>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</si>
  <si>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</si>
  <si>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</si>
  <si>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</si>
  <si>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</si>
  <si>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</si>
  <si>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</si>
  <si>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</si>
  <si>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</si>
  <si>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</si>
  <si>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</si>
  <si>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</si>
  <si>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</si>
  <si>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</si>
  <si>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</si>
  <si>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</si>
  <si>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</si>
  <si>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</si>
  <si>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</si>
  <si>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</si>
  <si>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</si>
  <si>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</si>
  <si>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</si>
  <si>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</si>
  <si>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</si>
  <si>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</si>
  <si>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</si>
  <si>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</si>
  <si>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</si>
  <si>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</si>
  <si>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</si>
  <si>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</si>
  <si>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</si>
  <si>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</si>
  <si>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</si>
  <si>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</si>
  <si>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</si>
  <si>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</si>
  <si>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</si>
  <si>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</si>
  <si>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</si>
  <si>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</si>
  <si>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</si>
  <si>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</si>
  <si>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</si>
  <si>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</si>
  <si>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</si>
  <si>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</si>
  <si>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</si>
  <si>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</si>
  <si>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</si>
  <si>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</si>
  <si>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</si>
  <si>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</si>
  <si>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</si>
  <si>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</si>
  <si>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</si>
  <si>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</si>
  <si>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</si>
  <si>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</si>
  <si>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</si>
  <si>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</si>
  <si>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</si>
  <si>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</si>
  <si>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</si>
  <si>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</si>
  <si>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</si>
  <si>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</si>
  <si>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</si>
  <si>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</si>
  <si>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</si>
  <si>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</si>
  <si>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</si>
  <si>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</si>
  <si>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</si>
  <si>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</si>
  <si>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</si>
  <si>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</si>
  <si>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</si>
  <si>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</si>
  <si>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</si>
  <si>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</si>
  <si>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</si>
  <si>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</si>
  <si>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</si>
  <si>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</si>
  <si>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</si>
  <si>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</si>
  <si>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</si>
  <si>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</si>
  <si>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</si>
  <si>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</si>
  <si>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</si>
  <si>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</si>
  <si>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</si>
  <si>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</si>
  <si>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</si>
  <si>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</si>
  <si>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</si>
  <si>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</si>
  <si>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</si>
  <si>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</si>
  <si>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</si>
  <si>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</si>
  <si>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</si>
  <si>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</si>
  <si>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</si>
  <si>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</si>
  <si>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</si>
  <si>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</si>
  <si>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</si>
  <si>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</si>
  <si>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</si>
  <si>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</si>
  <si>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</si>
  <si>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</si>
  <si>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</si>
  <si>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</si>
  <si>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</si>
  <si>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</si>
  <si>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</si>
  <si>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</si>
  <si>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</si>
  <si>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</si>
  <si>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</si>
  <si>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</si>
  <si>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</si>
  <si>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</si>
  <si>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</si>
  <si>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</si>
  <si>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</si>
  <si>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</si>
  <si>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</si>
  <si>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</si>
  <si>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</si>
  <si>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</si>
  <si>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</si>
  <si>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</si>
  <si>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</si>
  <si>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</si>
  <si>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</si>
  <si>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</si>
  <si>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</si>
  <si>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</si>
  <si>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</si>
  <si>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</si>
  <si>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</si>
  <si>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</si>
  <si>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</si>
  <si>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</si>
  <si>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</si>
  <si>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</si>
  <si>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</si>
  <si>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</si>
  <si>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</si>
  <si>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</si>
  <si>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</si>
  <si>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</si>
  <si>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</si>
  <si>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</si>
  <si>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</si>
  <si>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</si>
  <si>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</si>
  <si>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</si>
  <si>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</si>
  <si>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</si>
  <si>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</si>
  <si>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</si>
  <si>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</si>
  <si>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</si>
  <si>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</si>
  <si>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</si>
  <si>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</si>
  <si>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</si>
  <si>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</si>
  <si>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</si>
  <si>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</si>
  <si>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</si>
  <si>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</si>
  <si>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</si>
  <si>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</si>
  <si>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</si>
  <si>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</si>
  <si>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</si>
  <si>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</si>
  <si>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</si>
  <si>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</si>
  <si>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</si>
  <si>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</si>
  <si>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</si>
  <si>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</si>
  <si>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</si>
  <si>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</si>
  <si>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</si>
  <si>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</si>
  <si>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</si>
  <si>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</si>
  <si>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</si>
  <si>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</si>
  <si>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</si>
  <si>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</si>
  <si>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</si>
  <si>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</si>
  <si>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</si>
  <si>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</si>
  <si>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</si>
  <si>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</si>
  <si>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</si>
  <si>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</si>
  <si>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</si>
  <si>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</si>
  <si>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</si>
  <si>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</si>
  <si>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</si>
  <si>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</si>
  <si>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</si>
  <si>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</si>
  <si>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</si>
  <si>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</si>
  <si>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</si>
  <si>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</si>
  <si>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</si>
  <si>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</si>
  <si>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</si>
  <si>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</si>
  <si>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</si>
  <si>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</si>
  <si>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</si>
  <si>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</si>
  <si>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</si>
  <si>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</si>
  <si>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</si>
  <si>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</si>
  <si>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</si>
  <si>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</si>
  <si>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</si>
  <si>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</si>
  <si>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</si>
  <si>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</si>
  <si>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</si>
  <si>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</si>
  <si>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</si>
  <si>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</si>
  <si>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</si>
  <si>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</si>
  <si>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</si>
  <si>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</si>
  <si>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</si>
  <si>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</si>
  <si>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</si>
  <si>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</si>
  <si>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</si>
  <si>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</si>
  <si>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</si>
  <si>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</si>
  <si>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</si>
  <si>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</si>
  <si>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</si>
  <si>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</si>
  <si>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</si>
  <si>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</si>
  <si>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</si>
  <si>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</si>
  <si>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</si>
  <si>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</si>
  <si>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</si>
  <si>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</si>
  <si>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</si>
  <si>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</si>
  <si>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</si>
  <si>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</si>
  <si>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</si>
  <si>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</si>
  <si>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</si>
  <si>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</si>
  <si>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</si>
  <si>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</si>
  <si>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</si>
  <si>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</si>
  <si>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</si>
  <si>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</si>
  <si>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</si>
  <si>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</si>
  <si>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</si>
  <si>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</si>
  <si>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</si>
  <si>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</si>
  <si>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</si>
  <si>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</si>
  <si>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</si>
  <si>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</si>
  <si>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</si>
  <si>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</si>
  <si>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</si>
  <si>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</si>
  <si>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</si>
  <si>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</si>
  <si>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</si>
  <si>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</si>
  <si>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</si>
  <si>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</si>
  <si>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</si>
  <si>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</si>
  <si>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</si>
  <si>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</si>
  <si>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</si>
  <si>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</si>
  <si>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</si>
  <si>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</si>
  <si>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</si>
  <si>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</si>
  <si>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</si>
  <si>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</si>
  <si>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</si>
  <si>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</si>
  <si>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</si>
  <si>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</si>
  <si>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</si>
  <si>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</si>
  <si>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</si>
  <si>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</si>
  <si>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</si>
  <si>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</si>
  <si>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</si>
  <si>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</si>
  <si>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</si>
  <si>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</si>
  <si>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</si>
  <si>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</si>
  <si>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</si>
  <si>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</si>
  <si>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</si>
  <si>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</si>
  <si>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</si>
  <si>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</si>
  <si>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</si>
  <si>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</si>
  <si>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</si>
  <si>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</si>
  <si>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</si>
  <si>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</si>
  <si>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</si>
  <si>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</si>
  <si>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</si>
  <si>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</si>
  <si>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</si>
  <si>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</si>
  <si>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</si>
  <si>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</si>
  <si>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</si>
  <si>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</si>
  <si>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</si>
  <si>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</si>
  <si>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</si>
  <si>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</si>
  <si>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</si>
  <si>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</si>
  <si>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</si>
  <si>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</si>
  <si>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</si>
  <si>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</si>
  <si>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</si>
  <si>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</si>
  <si>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</si>
  <si>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</si>
  <si>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</si>
  <si>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</si>
  <si>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</si>
  <si>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</si>
  <si>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</si>
  <si>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</si>
  <si>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</si>
  <si>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</si>
  <si>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</si>
  <si>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</si>
  <si>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</si>
  <si>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</si>
  <si>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</si>
  <si>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</si>
  <si>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</si>
  <si>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</si>
  <si>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</si>
  <si>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</si>
  <si>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</si>
  <si>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</si>
  <si>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</si>
  <si>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</si>
  <si>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</si>
  <si>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</si>
  <si>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</si>
  <si>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</si>
  <si>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</si>
  <si>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</si>
  <si>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</si>
  <si>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</si>
  <si>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</si>
  <si>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</si>
  <si>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</si>
  <si>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</si>
  <si>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</si>
  <si>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</si>
  <si>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</si>
  <si>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</si>
  <si>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</si>
  <si>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</si>
  <si>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</si>
  <si>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</si>
  <si>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</si>
  <si>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</si>
  <si>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</si>
  <si>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</si>
  <si>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</si>
  <si>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</si>
  <si>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</si>
  <si>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</si>
  <si>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</si>
  <si>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</si>
  <si>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</si>
  <si>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</si>
  <si>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</si>
  <si>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</si>
  <si>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</si>
  <si>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</si>
  <si>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</si>
  <si>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</si>
  <si>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</si>
  <si>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</si>
  <si>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</si>
  <si>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</si>
  <si>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</si>
  <si>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</si>
  <si>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</si>
  <si>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</si>
  <si>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</si>
  <si>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</si>
  <si>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</si>
  <si>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</si>
  <si>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</si>
  <si>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</si>
  <si>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</si>
  <si>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</si>
  <si>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</si>
  <si>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</si>
  <si>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</si>
  <si>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</si>
  <si>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</si>
  <si>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</si>
  <si>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</si>
  <si>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</si>
  <si>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</si>
  <si>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</si>
  <si>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</si>
  <si>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</si>
  <si>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</si>
  <si>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</si>
  <si>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</si>
  <si>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</si>
  <si>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</si>
  <si>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</si>
  <si>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</si>
  <si>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</si>
  <si>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</si>
  <si>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</si>
  <si>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</si>
  <si>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</si>
  <si>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</si>
  <si>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</si>
  <si>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</si>
  <si>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</si>
  <si>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</si>
  <si>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</si>
  <si>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</si>
  <si>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</si>
  <si>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</si>
  <si>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</si>
  <si>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</si>
  <si>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</si>
  <si>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</si>
  <si>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</si>
  <si>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</si>
  <si>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</si>
  <si>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</si>
  <si>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</si>
  <si>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</si>
  <si>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</si>
  <si>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</si>
  <si>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</si>
  <si>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</si>
  <si>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</si>
  <si>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</si>
  <si>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</si>
  <si>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</si>
  <si>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</si>
  <si>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</si>
  <si>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</si>
  <si>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</si>
  <si>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</si>
  <si>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</si>
  <si>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</si>
  <si>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</si>
  <si>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</si>
  <si>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</si>
  <si>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</si>
  <si>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</si>
  <si>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</si>
  <si>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</si>
  <si>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</si>
  <si>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</si>
  <si>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</si>
  <si>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</si>
  <si>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</si>
  <si>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</si>
  <si>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</si>
  <si>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</si>
  <si>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</si>
  <si>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</si>
  <si>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</si>
  <si>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</si>
  <si>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</si>
  <si>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</si>
  <si>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</si>
  <si>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</si>
  <si>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</si>
  <si>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</si>
  <si>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</si>
  <si>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</si>
  <si>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</si>
  <si>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</si>
  <si>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</si>
  <si>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</si>
  <si>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</si>
  <si>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</si>
  <si>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</si>
  <si>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</si>
  <si>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</si>
  <si>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</si>
  <si>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</si>
  <si>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</si>
  <si>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</si>
  <si>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</si>
  <si>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</si>
  <si>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</si>
  <si>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</si>
  <si>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</si>
  <si>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</si>
  <si>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</si>
  <si>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</si>
  <si>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</si>
  <si>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</si>
  <si>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</si>
  <si>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</si>
  <si>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</si>
  <si>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</si>
  <si>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</si>
  <si>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</si>
  <si>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</si>
  <si>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</si>
  <si>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</si>
  <si>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</si>
  <si>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</si>
  <si>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</si>
  <si>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</si>
  <si>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</si>
  <si>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</si>
  <si>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</si>
  <si>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</si>
  <si>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</si>
  <si>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</si>
  <si>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</si>
  <si>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</si>
  <si>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</si>
  <si>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</si>
  <si>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</si>
  <si>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</si>
  <si>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</si>
  <si>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</si>
  <si>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</si>
  <si>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</si>
  <si>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</si>
  <si>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</si>
  <si>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</si>
  <si>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</si>
  <si>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</si>
  <si>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</si>
  <si>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</si>
  <si>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</si>
  <si>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</si>
  <si>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</si>
  <si>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</si>
  <si>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</si>
  <si>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</si>
  <si>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</si>
  <si>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</si>
  <si>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</si>
  <si>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</si>
  <si>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</si>
  <si>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</si>
  <si>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</si>
  <si>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</si>
  <si>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</si>
  <si>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</si>
  <si>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</si>
  <si>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</si>
  <si>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</si>
  <si>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</si>
  <si>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</si>
  <si>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</si>
  <si>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</si>
  <si>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</si>
  <si>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</si>
  <si>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</si>
  <si>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</si>
  <si>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</si>
  <si>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</si>
  <si>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</si>
  <si>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</si>
  <si>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</si>
  <si>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</si>
  <si>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</si>
  <si>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</si>
  <si>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</si>
  <si>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</si>
  <si>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</si>
  <si>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</si>
  <si>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</si>
  <si>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</si>
  <si>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</si>
  <si>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</si>
  <si>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</si>
  <si>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</si>
  <si>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</si>
  <si>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</si>
  <si>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</si>
  <si>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</si>
  <si>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</si>
  <si>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</si>
  <si>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</si>
  <si>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</si>
  <si>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</si>
  <si>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</si>
  <si>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</si>
  <si>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</si>
  <si>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</si>
  <si>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</si>
  <si>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</si>
  <si>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</si>
  <si>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</si>
  <si>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</si>
  <si>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</si>
  <si>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</si>
  <si>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</si>
  <si>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</si>
  <si>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</si>
  <si>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</si>
  <si>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</si>
  <si>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</si>
  <si>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</si>
  <si>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</si>
  <si>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</si>
  <si>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</si>
  <si>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</si>
  <si>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</si>
  <si>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</si>
  <si>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</si>
  <si>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</si>
  <si>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</si>
  <si>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</si>
  <si>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</si>
  <si>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</si>
  <si>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</si>
  <si>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</si>
  <si>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</si>
  <si>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</si>
  <si>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</si>
  <si>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</si>
  <si>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</si>
  <si>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</si>
  <si>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</si>
  <si>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</si>
  <si>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</si>
  <si>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</si>
  <si>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</si>
  <si>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</si>
  <si>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</si>
  <si>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</si>
  <si>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</si>
  <si>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</si>
  <si>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</si>
  <si>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</si>
  <si>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</si>
  <si>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</si>
  <si>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</si>
  <si>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</si>
  <si>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</si>
  <si>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</si>
  <si>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</si>
  <si>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</si>
  <si>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</si>
  <si>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</si>
  <si>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</si>
  <si>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</si>
  <si>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</si>
  <si>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</si>
  <si>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</si>
  <si>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</si>
  <si>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</si>
  <si>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</si>
  <si>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</si>
  <si>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</si>
  <si>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</si>
  <si>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</si>
  <si>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</si>
  <si>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</si>
  <si>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</si>
  <si>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</si>
  <si>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</si>
  <si>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</si>
  <si>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</si>
  <si>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</si>
  <si>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</si>
  <si>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</si>
  <si>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</si>
  <si>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</si>
  <si>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</si>
  <si>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</si>
  <si>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</si>
  <si>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</si>
  <si>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</si>
  <si>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</si>
  <si>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</si>
  <si>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</si>
  <si>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</si>
  <si>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</si>
  <si>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</si>
  <si>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</si>
  <si>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</si>
  <si>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</si>
  <si>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</si>
  <si>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</si>
  <si>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</si>
  <si>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</si>
  <si>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</si>
  <si>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</si>
  <si>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</si>
  <si>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</si>
  <si>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</si>
  <si>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</si>
  <si>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</si>
  <si>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</si>
  <si>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</si>
  <si>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</si>
  <si>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</si>
  <si>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</si>
  <si>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</si>
  <si>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</si>
  <si>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</si>
  <si>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</si>
  <si>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</si>
  <si>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</si>
  <si>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</si>
  <si>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</si>
  <si>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</si>
  <si>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</si>
  <si>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</si>
  <si>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</si>
  <si>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</si>
  <si>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</si>
  <si>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</si>
  <si>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</si>
  <si>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</si>
  <si>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</si>
  <si>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</si>
  <si>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</si>
  <si>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</si>
  <si>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</si>
  <si>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</si>
  <si>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</si>
  <si>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</si>
  <si>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</si>
  <si>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</si>
  <si>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</si>
  <si>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</si>
  <si>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</si>
  <si>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</si>
  <si>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</si>
  <si>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</si>
  <si>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</si>
  <si>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</si>
  <si>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</si>
  <si>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</si>
  <si>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</si>
  <si>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</si>
  <si>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</si>
  <si>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</si>
  <si>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</si>
  <si>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</si>
  <si>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</si>
  <si>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</si>
  <si>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</si>
  <si>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</si>
  <si>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</si>
  <si>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</si>
  <si>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</si>
  <si>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</si>
  <si>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</si>
  <si>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</si>
  <si>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</si>
  <si>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</si>
  <si>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</si>
  <si>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</si>
  <si>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</si>
  <si>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</si>
  <si>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</si>
  <si>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</si>
  <si>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</si>
  <si>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</si>
  <si>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</si>
  <si>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</si>
  <si>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</si>
  <si>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</si>
  <si>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</si>
  <si>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</si>
  <si>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</si>
  <si>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</si>
  <si>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</si>
  <si>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</si>
  <si>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</si>
  <si>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</si>
  <si>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</si>
  <si>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</si>
  <si>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</si>
  <si>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</si>
  <si>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</si>
  <si>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</si>
  <si>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</si>
  <si>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</si>
  <si>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</si>
  <si>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</si>
  <si>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</si>
  <si>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</si>
  <si>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</si>
  <si>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</si>
  <si>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</si>
  <si>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</si>
  <si>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</si>
  <si>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</si>
  <si>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</si>
  <si>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</si>
  <si>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</si>
  <si>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</si>
  <si>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</si>
  <si>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</si>
  <si>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</si>
  <si>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</si>
  <si>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</si>
  <si>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</si>
  <si>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</si>
  <si>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</si>
  <si>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</si>
  <si>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</si>
  <si>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</si>
  <si>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</si>
  <si>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</si>
  <si>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</si>
  <si>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</si>
  <si>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</si>
  <si>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</si>
  <si>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</si>
  <si>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</si>
  <si>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</si>
  <si>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</si>
  <si>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</si>
  <si>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</si>
  <si>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</si>
  <si>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</si>
  <si>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</si>
  <si>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</si>
  <si>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</si>
  <si>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</si>
  <si>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</si>
  <si>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</si>
  <si>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</si>
  <si>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</si>
  <si>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</si>
  <si>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</si>
  <si>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</si>
  <si>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</si>
  <si>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</si>
  <si>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</si>
  <si>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</si>
  <si>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</si>
  <si>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</si>
  <si>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</si>
  <si>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</si>
  <si>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</si>
  <si>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</si>
  <si>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</si>
  <si>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</si>
  <si>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</si>
  <si>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</si>
  <si>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</si>
  <si>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</si>
  <si>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</si>
  <si>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</si>
  <si>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</si>
  <si>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</si>
  <si>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</si>
  <si>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</si>
  <si>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</si>
  <si>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</si>
  <si>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</si>
  <si>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</si>
  <si>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</si>
  <si>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</si>
  <si>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</si>
  <si>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</si>
  <si>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</si>
  <si>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</si>
  <si>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</si>
  <si>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</si>
  <si>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</si>
  <si>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</si>
  <si>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</si>
  <si>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</si>
  <si>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</si>
  <si>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</si>
  <si>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</si>
  <si>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</si>
  <si>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</si>
  <si>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</si>
  <si>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</si>
  <si>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</si>
  <si>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</si>
  <si>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</si>
  <si>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</si>
  <si>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</si>
  <si>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</si>
  <si>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</si>
  <si>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</si>
  <si>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</si>
  <si>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</si>
  <si>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</si>
  <si>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</si>
  <si>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</si>
  <si>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</si>
  <si>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</si>
  <si>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</si>
  <si>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</si>
  <si>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</si>
  <si>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</si>
  <si>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</si>
  <si>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</si>
  <si>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</si>
  <si>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</si>
  <si>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</si>
  <si>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</si>
  <si>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</si>
  <si>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</si>
  <si>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</si>
  <si>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</si>
  <si>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</si>
  <si>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</si>
  <si>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</si>
  <si>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</si>
  <si>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</si>
  <si>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</si>
  <si>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</si>
  <si>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</si>
  <si>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</si>
  <si>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</si>
  <si>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</si>
  <si>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</si>
  <si>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</si>
  <si>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</si>
  <si>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</si>
  <si>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</si>
  <si>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</si>
  <si>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</si>
  <si>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</si>
  <si>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</si>
  <si>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</si>
  <si>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</si>
  <si>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</si>
  <si>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</si>
  <si>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</si>
  <si>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</si>
  <si>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</si>
  <si>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</si>
  <si>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</si>
  <si>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</si>
  <si>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</si>
  <si>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</si>
  <si>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</si>
  <si>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</si>
  <si>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</si>
  <si>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</si>
  <si>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</si>
  <si>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</si>
  <si>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</si>
  <si>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</si>
  <si>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</si>
  <si>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</si>
  <si>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</si>
  <si>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</si>
  <si>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</si>
  <si>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</si>
  <si>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</si>
  <si>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</si>
  <si>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</si>
  <si>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</si>
  <si>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</si>
  <si>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</si>
  <si>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</si>
  <si>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</si>
  <si>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</si>
  <si>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</si>
  <si>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</si>
  <si>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</si>
  <si>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</si>
  <si>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</si>
  <si>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</si>
  <si>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</si>
  <si>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</si>
  <si>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</si>
  <si>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</si>
  <si>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</si>
  <si>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</si>
  <si>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</si>
  <si>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</si>
  <si>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</si>
  <si>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</si>
  <si>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</si>
  <si>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</si>
  <si>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</si>
  <si>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</si>
  <si>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</si>
  <si>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</si>
  <si>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</si>
  <si>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</si>
  <si>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</si>
  <si>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</si>
  <si>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</si>
  <si>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</si>
  <si>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</si>
  <si>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</si>
  <si>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</si>
  <si>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</si>
  <si>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</si>
  <si>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</si>
  <si>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</si>
  <si>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</si>
  <si>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</si>
  <si>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</si>
  <si>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</si>
  <si>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</si>
  <si>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</si>
  <si>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</si>
  <si>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</si>
  <si>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</si>
  <si>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</si>
  <si>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</si>
  <si>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</si>
  <si>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</si>
  <si>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</si>
  <si>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</si>
  <si>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</si>
  <si>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</si>
  <si>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</si>
  <si>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</si>
  <si>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</si>
  <si>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</si>
  <si>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</si>
  <si>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</si>
  <si>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</si>
  <si>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</si>
  <si>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</si>
  <si>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</si>
  <si>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</si>
  <si>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</si>
  <si>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</si>
  <si>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</si>
  <si>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</si>
  <si>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</si>
  <si>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</si>
  <si>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</si>
  <si>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</si>
  <si>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</si>
  <si>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</si>
  <si>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</si>
  <si>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</si>
  <si>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</si>
  <si>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</si>
  <si>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</si>
  <si>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</si>
  <si>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</si>
  <si>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</si>
  <si>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</si>
  <si>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</si>
  <si>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</si>
  <si>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</si>
  <si>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</si>
  <si>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</si>
  <si>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</si>
  <si>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</si>
  <si>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</si>
  <si>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</si>
  <si>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</si>
  <si>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</si>
  <si>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</si>
  <si>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</si>
  <si>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</si>
  <si>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</si>
  <si>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</si>
  <si>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</si>
  <si>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</si>
  <si>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</si>
  <si>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</si>
  <si>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</si>
  <si>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</si>
  <si>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</si>
  <si>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</si>
  <si>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</si>
  <si>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</si>
  <si>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</si>
  <si>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</si>
  <si>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</si>
  <si>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</si>
  <si>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</si>
  <si>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</si>
  <si>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</si>
  <si>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</si>
  <si>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</si>
  <si>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</si>
  <si>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</si>
  <si>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</si>
  <si>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</si>
  <si>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</si>
  <si>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</si>
  <si>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</si>
  <si>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</si>
  <si>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</si>
  <si>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</si>
  <si>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</si>
  <si>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</si>
  <si>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</si>
  <si>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</si>
  <si>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</si>
  <si>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</si>
  <si>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</si>
  <si>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</si>
  <si>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</si>
  <si>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</si>
  <si>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</si>
  <si>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</si>
  <si>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</si>
  <si>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</si>
  <si>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</si>
  <si>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</si>
  <si>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</si>
  <si>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</si>
  <si>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</si>
  <si>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</si>
  <si>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</si>
  <si>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</si>
  <si>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</si>
  <si>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</si>
  <si>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</si>
  <si>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</si>
  <si>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</si>
  <si>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</si>
  <si>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</si>
  <si>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</si>
  <si>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</si>
  <si>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</si>
  <si>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</si>
  <si>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</si>
  <si>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</si>
  <si>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</si>
  <si>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</si>
  <si>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</si>
  <si>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</si>
  <si>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</si>
  <si>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</si>
  <si>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</si>
  <si>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</si>
  <si>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</si>
  <si>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</si>
  <si>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</si>
  <si>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</si>
  <si>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</si>
  <si>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</si>
  <si>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</si>
  <si>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</si>
  <si>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</si>
  <si>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</si>
  <si>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</si>
  <si>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</si>
  <si>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</si>
  <si>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</si>
  <si>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</si>
  <si>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</si>
  <si>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</si>
  <si>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</si>
  <si>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</si>
  <si>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</si>
  <si>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</si>
  <si>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</si>
  <si>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</si>
  <si>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</si>
  <si>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</si>
  <si>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</si>
  <si>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</si>
  <si>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</si>
  <si>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</si>
  <si>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</si>
  <si>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</si>
  <si>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</si>
  <si>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</si>
  <si>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</si>
  <si>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</si>
  <si>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</si>
  <si>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</si>
  <si>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</si>
  <si>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</si>
  <si>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</si>
  <si>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</si>
  <si>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</si>
  <si>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</si>
  <si>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</si>
  <si>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</si>
  <si>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</si>
  <si>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</si>
  <si>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</si>
  <si>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</si>
  <si>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</si>
  <si>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</si>
  <si>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</si>
  <si>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</si>
  <si>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</si>
  <si>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</si>
  <si>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</si>
  <si>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</si>
  <si>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</si>
  <si>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</si>
  <si>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</si>
  <si>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</si>
  <si>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</si>
  <si>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</si>
  <si>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</si>
  <si>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</si>
  <si>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</si>
  <si>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</si>
  <si>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</si>
  <si>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</si>
  <si>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</si>
  <si>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</si>
  <si>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</si>
  <si>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</si>
  <si>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</si>
  <si>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</si>
  <si>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</si>
  <si>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</si>
  <si>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</si>
  <si>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</si>
  <si>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</si>
  <si>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</si>
  <si>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</si>
  <si>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</si>
  <si>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</si>
  <si>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</si>
  <si>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</si>
  <si>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</si>
  <si>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</si>
  <si>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</si>
  <si>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</si>
  <si>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</si>
  <si>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</si>
  <si>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</si>
  <si>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</si>
  <si>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</si>
  <si>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</si>
  <si>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</si>
  <si>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</si>
  <si>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</si>
  <si>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</si>
  <si>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</si>
  <si>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</si>
  <si>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</si>
  <si>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</si>
  <si>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</si>
  <si>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</si>
  <si>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</si>
  <si>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</si>
  <si>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</si>
  <si>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</si>
  <si>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</si>
  <si>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</si>
  <si>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</si>
  <si>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</si>
  <si>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</si>
  <si>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</si>
  <si>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</si>
  <si>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</si>
  <si>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</si>
  <si>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</si>
  <si>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</si>
  <si>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</si>
  <si>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</si>
  <si>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</si>
  <si>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</si>
  <si>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</si>
  <si>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</si>
  <si>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</si>
  <si>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</si>
  <si>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</si>
  <si>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</si>
  <si>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</si>
  <si>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</si>
  <si>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</si>
  <si>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</si>
  <si>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</si>
  <si>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</si>
  <si>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</si>
  <si>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</si>
  <si>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</si>
  <si>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</si>
  <si>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</si>
  <si>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</si>
  <si>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</si>
  <si>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</si>
  <si>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</si>
  <si>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</si>
  <si>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</si>
  <si>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</si>
  <si>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</si>
  <si>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</si>
  <si>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</si>
  <si>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</si>
  <si>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</si>
  <si>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</si>
  <si>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</si>
  <si>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</si>
  <si>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</si>
  <si>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</si>
  <si>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</si>
  <si>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</si>
  <si>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</si>
  <si>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</si>
  <si>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</si>
  <si>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</si>
  <si>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</si>
  <si>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</si>
  <si>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</si>
  <si>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</si>
  <si>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</si>
  <si>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</si>
  <si>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</si>
  <si>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</si>
  <si>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</si>
  <si>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</si>
  <si>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</si>
  <si>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</si>
  <si>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</si>
  <si>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</si>
  <si>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</si>
  <si>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</si>
  <si>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</si>
  <si>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</si>
  <si>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</si>
  <si>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</si>
  <si>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</si>
  <si>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</si>
  <si>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</si>
  <si>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</si>
  <si>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</si>
  <si>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</si>
  <si>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</si>
  <si>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</si>
  <si>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</si>
  <si>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</si>
  <si>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</si>
  <si>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</si>
  <si>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</si>
  <si>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</si>
  <si>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</si>
  <si>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</si>
  <si>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</si>
  <si>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</si>
  <si>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</si>
  <si>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</si>
  <si>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</si>
  <si>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</si>
  <si>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</si>
  <si>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</si>
  <si>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</si>
  <si>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</si>
  <si>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</si>
  <si>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</si>
  <si>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</si>
  <si>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</si>
  <si>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</si>
  <si>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</si>
  <si>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</si>
  <si>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</si>
  <si>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</si>
  <si>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</si>
  <si>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</si>
  <si>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</si>
  <si>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</si>
  <si>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</si>
  <si>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</si>
  <si>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</si>
  <si>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</si>
  <si>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</si>
  <si>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</si>
  <si>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</si>
  <si>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</si>
  <si>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</si>
  <si>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</si>
  <si>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</si>
  <si>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</si>
  <si>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</si>
  <si>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</si>
  <si>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</si>
  <si>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</si>
  <si>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</si>
  <si>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</si>
  <si>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</si>
  <si>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</si>
  <si>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</si>
  <si>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</si>
  <si>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</si>
  <si>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</si>
  <si>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</si>
  <si>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</si>
  <si>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</si>
  <si>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</si>
  <si>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</si>
  <si>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</si>
  <si>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</si>
  <si>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</si>
  <si>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</si>
  <si>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</si>
  <si>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</si>
  <si>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</si>
  <si>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</si>
  <si>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</si>
  <si>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</si>
  <si>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</si>
  <si>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</si>
  <si>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</si>
  <si>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</si>
  <si>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</si>
  <si>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</si>
  <si>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</si>
  <si>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</si>
  <si>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</si>
  <si>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</si>
  <si>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</si>
  <si>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</si>
  <si>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</si>
  <si>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</si>
  <si>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</si>
  <si>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</si>
  <si>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</si>
  <si>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</si>
  <si>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</si>
  <si>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</si>
  <si>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</si>
  <si>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</si>
  <si>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</si>
  <si>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</si>
  <si>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</si>
  <si>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</si>
  <si>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</si>
  <si>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</si>
  <si>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</si>
  <si>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</si>
  <si>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</si>
  <si>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</si>
  <si>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</si>
  <si>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</si>
  <si>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</si>
  <si>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</si>
  <si>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</si>
  <si>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</si>
  <si>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</si>
  <si>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</si>
  <si>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</si>
  <si>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</si>
  <si>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</si>
  <si>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</si>
  <si>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</si>
  <si>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</si>
  <si>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</si>
  <si>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</si>
  <si>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</si>
  <si>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</si>
  <si>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</si>
  <si>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</si>
  <si>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</si>
  <si>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</si>
  <si>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</si>
  <si>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</si>
  <si>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</si>
  <si>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</si>
  <si>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</si>
  <si>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</si>
  <si>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</si>
  <si>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</si>
  <si>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</si>
  <si>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</si>
  <si>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</si>
  <si>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</si>
  <si>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</si>
  <si>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</si>
  <si>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</si>
  <si>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</si>
  <si>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</si>
  <si>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</si>
  <si>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</si>
  <si>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</si>
  <si>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</si>
  <si>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</si>
  <si>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</si>
  <si>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</si>
  <si>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</si>
  <si>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</si>
  <si>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</si>
  <si>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</si>
  <si>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</si>
  <si>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</si>
  <si>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</si>
  <si>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</si>
  <si>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</si>
  <si>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</si>
  <si>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</si>
  <si>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</si>
  <si>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</si>
  <si>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</si>
  <si>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</si>
  <si>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</si>
  <si>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</si>
  <si>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</si>
  <si>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</si>
  <si>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</si>
  <si>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</si>
  <si>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</si>
  <si>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</si>
  <si>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</si>
  <si>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</si>
  <si>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</si>
  <si>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</si>
  <si>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</si>
  <si>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</si>
  <si>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</si>
  <si>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</si>
  <si>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</si>
  <si>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</si>
  <si>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</si>
  <si>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</si>
  <si>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</si>
  <si>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</si>
  <si>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</si>
  <si>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</si>
  <si>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</si>
  <si>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</si>
  <si>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</si>
  <si>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</si>
  <si>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</si>
  <si>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</si>
  <si>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</si>
  <si>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</si>
  <si>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</si>
  <si>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</si>
  <si>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</si>
  <si>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</si>
  <si>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</si>
  <si>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</si>
  <si>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</si>
  <si>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</si>
  <si>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</si>
  <si>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</si>
  <si>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</si>
  <si>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</si>
  <si>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</si>
  <si>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</si>
  <si>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</si>
  <si>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</si>
  <si>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</si>
  <si>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</si>
  <si>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</si>
  <si>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</si>
  <si>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</si>
  <si>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</si>
  <si>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</si>
  <si>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</si>
  <si>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</si>
  <si>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</si>
  <si>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</si>
  <si>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</si>
  <si>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</si>
  <si>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</si>
  <si>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</si>
  <si>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</si>
  <si>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</si>
  <si>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</si>
  <si>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</si>
  <si>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</si>
  <si>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</si>
  <si>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</si>
  <si>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</si>
  <si>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</si>
  <si>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</si>
  <si>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</si>
  <si>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</si>
  <si>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</si>
  <si>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</si>
  <si>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</si>
  <si>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</si>
  <si>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</si>
  <si>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</si>
  <si>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</si>
  <si>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</si>
  <si>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</si>
  <si>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</si>
  <si>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</si>
  <si>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</si>
  <si>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</si>
  <si>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</si>
  <si>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</si>
  <si>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</si>
  <si>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</si>
  <si>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</si>
  <si>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</si>
  <si>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</si>
  <si>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</si>
  <si>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</si>
  <si>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</si>
  <si>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</si>
  <si>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</si>
  <si>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</si>
  <si>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</si>
  <si>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</si>
  <si>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</si>
  <si>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</si>
  <si>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</si>
  <si>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</si>
  <si>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</si>
  <si>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</si>
  <si>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</si>
  <si>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</si>
  <si>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</si>
  <si>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</si>
  <si>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</si>
  <si>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</si>
  <si>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</si>
  <si>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</si>
  <si>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</si>
  <si>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</si>
  <si>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</si>
  <si>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</si>
  <si>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</si>
  <si>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</si>
  <si>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</si>
  <si>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</si>
  <si>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</si>
  <si>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</si>
  <si>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</si>
  <si>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</si>
  <si>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</si>
  <si>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</si>
  <si>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</si>
  <si>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</si>
  <si>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</si>
  <si>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</si>
  <si>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</si>
  <si>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</si>
  <si>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</si>
  <si>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</si>
  <si>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</si>
  <si>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</si>
  <si>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</si>
  <si>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</si>
  <si>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</si>
  <si>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</si>
  <si>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</si>
  <si>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</si>
  <si>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</si>
  <si>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</si>
  <si>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</si>
  <si>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</si>
  <si>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</si>
  <si>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</si>
  <si>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</si>
  <si>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</si>
  <si>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</si>
  <si>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</si>
  <si>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</si>
  <si>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</si>
  <si>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</si>
  <si>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</si>
  <si>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</si>
  <si>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</si>
  <si>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</si>
  <si>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</si>
  <si>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</si>
  <si>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</si>
  <si>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</si>
  <si>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</si>
  <si>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</si>
  <si>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</si>
  <si>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</si>
  <si>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</si>
  <si>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</si>
  <si>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</si>
  <si>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</si>
  <si>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</si>
  <si>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</si>
  <si>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</si>
  <si>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</si>
  <si>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</si>
  <si>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</si>
  <si>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</si>
  <si>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</si>
  <si>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</si>
  <si>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</si>
  <si>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</si>
  <si>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</si>
  <si>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</si>
  <si>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</si>
  <si>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</si>
  <si>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</si>
  <si>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</si>
  <si>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</si>
  <si>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</si>
  <si>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</si>
  <si>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</si>
  <si>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</si>
  <si>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</si>
  <si>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</si>
  <si>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</si>
  <si>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</si>
  <si>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</si>
  <si>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</si>
  <si>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</si>
  <si>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</si>
  <si>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</si>
  <si>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</si>
  <si>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</si>
  <si>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</si>
  <si>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</si>
  <si>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</si>
  <si>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</si>
  <si>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</si>
  <si>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</si>
  <si>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</si>
  <si>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</si>
  <si>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</si>
  <si>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</si>
  <si>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</si>
  <si>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</si>
  <si>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</si>
  <si>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</si>
  <si>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</si>
  <si>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</si>
  <si>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</si>
  <si>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</si>
  <si>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</si>
  <si>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</si>
  <si>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</si>
  <si>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</si>
  <si>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</si>
  <si>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</si>
  <si>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</si>
  <si>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</si>
  <si>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</si>
  <si>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</si>
  <si>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</si>
  <si>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</si>
  <si>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</si>
  <si>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</si>
  <si>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</si>
  <si>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</si>
  <si>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</si>
  <si>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</si>
  <si>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</si>
  <si>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</si>
  <si>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</si>
  <si>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</si>
  <si>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</si>
  <si>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</si>
  <si>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</si>
  <si>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</si>
  <si>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</si>
  <si>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</si>
  <si>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</si>
  <si>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</si>
  <si>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</si>
  <si>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</si>
  <si>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</si>
  <si>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</si>
  <si>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</si>
  <si>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</si>
  <si>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</si>
  <si>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</si>
  <si>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</si>
  <si>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</si>
  <si>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</si>
  <si>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</si>
  <si>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</si>
  <si>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</si>
  <si>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</si>
  <si>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</si>
  <si>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</si>
  <si>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</si>
  <si>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</si>
  <si>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</si>
  <si>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</si>
  <si>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</si>
  <si>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</si>
  <si>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</si>
  <si>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</si>
  <si>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</si>
  <si>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</si>
  <si>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</si>
  <si>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</si>
  <si>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</si>
  <si>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</si>
  <si>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</si>
  <si>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</si>
  <si>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</si>
  <si>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</si>
  <si>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</si>
  <si>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</si>
  <si>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</si>
  <si>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</si>
  <si>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</si>
  <si>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</si>
  <si>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</si>
  <si>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</si>
  <si>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</si>
  <si>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</si>
  <si>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</si>
  <si>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</si>
  <si>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</si>
  <si>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</si>
  <si>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</si>
  <si>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</si>
  <si>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</si>
  <si>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</si>
  <si>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</si>
  <si>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</si>
  <si>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</si>
  <si>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</si>
  <si>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</si>
  <si>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</si>
  <si>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</si>
  <si>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</si>
  <si>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</si>
  <si>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</si>
  <si>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</si>
  <si>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</si>
  <si>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</si>
  <si>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</si>
  <si>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</si>
  <si>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</si>
  <si>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</si>
  <si>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</si>
  <si>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</si>
  <si>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</si>
  <si>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</si>
  <si>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</si>
  <si>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</si>
  <si>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</si>
  <si>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</si>
  <si>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</si>
  <si>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</si>
  <si>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</si>
  <si>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</si>
  <si>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</si>
  <si>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</si>
  <si>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</si>
  <si>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</si>
  <si>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</si>
  <si>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</si>
  <si>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</si>
  <si>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</si>
  <si>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</si>
  <si>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</si>
  <si>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</si>
  <si>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</si>
  <si>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</si>
  <si>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</si>
  <si>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</si>
  <si>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</si>
  <si>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</si>
  <si>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</si>
  <si>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</si>
  <si>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</si>
  <si>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</si>
  <si>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</si>
  <si>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</si>
  <si>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</si>
  <si>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</si>
  <si>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</si>
  <si>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</si>
  <si>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</si>
  <si>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</si>
  <si>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</si>
  <si>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</si>
  <si>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</si>
  <si>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</si>
  <si>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</si>
  <si>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</si>
  <si>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</si>
  <si>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</si>
  <si>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</si>
  <si>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</si>
  <si>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</si>
  <si>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</si>
  <si>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</si>
  <si>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</si>
  <si>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</si>
  <si>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</si>
  <si>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</si>
  <si>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</si>
  <si>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</si>
  <si>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</si>
  <si>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</si>
  <si>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</si>
  <si>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</si>
  <si>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</si>
  <si>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</si>
  <si>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</si>
  <si>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</si>
  <si>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</si>
  <si>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</si>
  <si>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</si>
  <si>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</si>
  <si>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</si>
  <si>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</si>
  <si>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</si>
  <si>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</si>
  <si>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</si>
  <si>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</si>
  <si>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</si>
  <si>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</si>
  <si>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</si>
  <si>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</si>
  <si>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</si>
  <si>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</si>
  <si>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</si>
  <si>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</si>
  <si>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</si>
  <si>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</si>
  <si>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</si>
  <si>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</si>
  <si>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</si>
  <si>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</si>
  <si>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</si>
  <si>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</si>
  <si>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</si>
  <si>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</si>
  <si>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</si>
  <si>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</si>
  <si>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</si>
  <si>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</si>
  <si>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</si>
  <si>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</si>
  <si>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</si>
  <si>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</si>
  <si>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</si>
  <si>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</si>
  <si>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</si>
  <si>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</si>
  <si>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</si>
  <si>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</si>
  <si>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</si>
  <si>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</si>
  <si>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</si>
  <si>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</si>
  <si>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</si>
  <si>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</si>
  <si>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</si>
  <si>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</si>
  <si>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</si>
  <si>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</si>
  <si>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</si>
  <si>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</si>
  <si>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</si>
  <si>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</si>
  <si>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</si>
  <si>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</si>
  <si>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</si>
  <si>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</si>
  <si>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</si>
  <si>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</si>
  <si>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</si>
  <si>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</si>
  <si>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</si>
  <si>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</si>
  <si>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</si>
  <si>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</si>
  <si>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</si>
  <si>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</si>
  <si>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</si>
  <si>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</si>
  <si>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</si>
  <si>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</si>
  <si>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</si>
  <si>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</si>
  <si>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</si>
  <si>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</si>
  <si>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</si>
  <si>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</si>
  <si>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</si>
  <si>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</si>
  <si>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</si>
  <si>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</si>
  <si>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</si>
  <si>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</si>
  <si>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</si>
  <si>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</si>
  <si>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</si>
  <si>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</si>
  <si>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</si>
  <si>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</si>
  <si>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</si>
  <si>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</si>
  <si>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</si>
  <si>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</si>
  <si>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</si>
  <si>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</si>
  <si>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</si>
  <si>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</si>
  <si>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</si>
  <si>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</si>
  <si>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</si>
  <si>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</si>
  <si>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</si>
  <si>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</si>
  <si>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</si>
  <si>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</si>
  <si>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</si>
  <si>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</si>
  <si>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</si>
  <si>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</si>
  <si>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</si>
  <si>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</si>
  <si>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</si>
  <si>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</si>
  <si>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</si>
  <si>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</si>
  <si>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</si>
  <si>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</si>
  <si>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</si>
  <si>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</si>
  <si>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</si>
  <si>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</si>
  <si>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</si>
  <si>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</si>
  <si>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</si>
  <si>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</si>
  <si>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</si>
  <si>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</si>
  <si>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</si>
  <si>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</si>
  <si>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</si>
  <si>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</si>
  <si>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</si>
  <si>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</si>
  <si>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</si>
  <si>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</si>
  <si>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</si>
  <si>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</si>
  <si>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</si>
  <si>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</si>
  <si>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</si>
  <si>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</si>
  <si>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</si>
  <si>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</si>
  <si>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</si>
  <si>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</si>
  <si>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</si>
  <si>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</si>
  <si>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</si>
  <si>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</si>
  <si>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</si>
  <si>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</si>
  <si>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</si>
  <si>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</si>
  <si>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</si>
  <si>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</si>
  <si>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</si>
  <si>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</si>
  <si>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</si>
  <si>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</si>
  <si>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</si>
  <si>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</si>
  <si>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</si>
  <si>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</si>
  <si>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</si>
  <si>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</si>
  <si>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</si>
  <si>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</si>
  <si>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</si>
  <si>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</si>
  <si>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</si>
  <si>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</si>
  <si>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</si>
  <si>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</si>
  <si>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</si>
  <si>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</si>
  <si>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</si>
  <si>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</si>
  <si>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</si>
  <si>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</si>
  <si>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</si>
  <si>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</si>
  <si>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</si>
  <si>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</si>
  <si>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</si>
  <si>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</si>
  <si>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</si>
  <si>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</si>
  <si>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</si>
  <si>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</si>
  <si>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</si>
  <si>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</si>
  <si>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</si>
  <si>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</si>
  <si>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</si>
  <si>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</si>
  <si>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</si>
  <si>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</si>
  <si>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</si>
  <si>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</si>
  <si>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</si>
  <si>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</si>
  <si>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</si>
  <si>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</si>
  <si>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</si>
  <si>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</si>
  <si>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</si>
  <si>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</si>
  <si>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</si>
  <si>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</si>
  <si>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</si>
  <si>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</si>
  <si>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</si>
  <si>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</si>
  <si>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</si>
  <si>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</si>
  <si>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</si>
  <si>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</si>
  <si>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</si>
  <si>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</si>
  <si>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</si>
  <si>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</si>
  <si>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</si>
  <si>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</si>
  <si>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</si>
  <si>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</si>
  <si>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</si>
  <si>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</si>
  <si>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</si>
  <si>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</si>
  <si>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</si>
  <si>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</si>
  <si>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</si>
  <si>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</si>
  <si>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</si>
  <si>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</si>
  <si>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</si>
  <si>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</si>
  <si>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</si>
  <si>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</si>
  <si>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</si>
  <si>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</si>
  <si>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</si>
  <si>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</si>
  <si>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</si>
  <si>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</si>
  <si>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</si>
  <si>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</si>
  <si>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</si>
  <si>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</si>
  <si>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</si>
  <si>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</si>
  <si>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</si>
  <si>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</si>
  <si>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</si>
  <si>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</si>
  <si>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</si>
  <si>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</si>
  <si>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</si>
  <si>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</si>
  <si>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</si>
  <si>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</si>
  <si>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</si>
  <si>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</si>
  <si>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</si>
  <si>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</si>
  <si>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</si>
  <si>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</si>
  <si>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</si>
  <si>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</si>
  <si>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</si>
  <si>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</si>
  <si>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</si>
  <si>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</si>
  <si>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</si>
  <si>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</si>
  <si>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</si>
  <si>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</si>
  <si>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</si>
  <si>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</si>
  <si>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</si>
  <si>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</si>
  <si>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</si>
  <si>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</si>
  <si>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</si>
  <si>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</si>
  <si>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</si>
  <si>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</si>
  <si>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</si>
  <si>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</si>
  <si>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</si>
  <si>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</si>
  <si>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</si>
  <si>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</si>
  <si>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</si>
  <si>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</si>
  <si>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</si>
  <si>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</si>
  <si>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</si>
  <si>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</si>
  <si>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</si>
  <si>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</si>
  <si>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</si>
  <si>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</si>
  <si>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</si>
  <si>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</si>
  <si>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</si>
  <si>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</si>
  <si>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</si>
  <si>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</si>
  <si>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</si>
  <si>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</si>
  <si>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</si>
  <si>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</si>
  <si>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</si>
  <si>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</si>
  <si>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</si>
  <si>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</si>
  <si>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</si>
  <si>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</si>
  <si>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</si>
  <si>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</si>
  <si>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</si>
  <si>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</si>
  <si>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</si>
  <si>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</si>
  <si>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</si>
  <si>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</si>
  <si>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</si>
  <si>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</si>
  <si>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</si>
  <si>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</si>
  <si>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</si>
  <si>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</si>
  <si>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</si>
  <si>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</si>
  <si>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</si>
  <si>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</si>
  <si>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</si>
  <si>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</si>
  <si>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</si>
  <si>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</si>
  <si>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</si>
  <si>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</si>
  <si>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</si>
  <si>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</si>
  <si>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</si>
  <si>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</si>
  <si>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</si>
  <si>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</si>
  <si>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</si>
  <si>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</si>
  <si>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</si>
  <si>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</si>
  <si>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</si>
  <si>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</si>
  <si>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</si>
  <si>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</si>
  <si>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</si>
  <si>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</si>
  <si>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</si>
  <si>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</si>
  <si>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</si>
  <si>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</si>
  <si>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</si>
  <si>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</si>
  <si>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</si>
  <si>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</si>
  <si>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</si>
  <si>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</si>
  <si>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</si>
  <si>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</si>
  <si>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</si>
  <si>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</si>
  <si>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</si>
  <si>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</si>
  <si>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</si>
  <si>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</si>
  <si>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</si>
  <si>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</si>
  <si>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</si>
  <si>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</si>
  <si>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</si>
  <si>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</si>
  <si>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</si>
  <si>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</si>
  <si>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</si>
  <si>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</si>
  <si>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</si>
  <si>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</si>
  <si>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</si>
  <si>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</si>
  <si>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</si>
  <si>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</si>
  <si>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</si>
  <si>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</si>
  <si>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</si>
  <si>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</si>
  <si>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</si>
  <si>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</si>
  <si>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</si>
  <si>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</si>
  <si>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</si>
  <si>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</si>
  <si>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</si>
  <si>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</si>
  <si>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</si>
  <si>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</si>
  <si>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</si>
  <si>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</si>
  <si>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</si>
  <si>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</si>
  <si>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</si>
  <si>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</si>
  <si>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</si>
  <si>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</si>
  <si>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</si>
  <si>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</si>
  <si>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</si>
  <si>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</si>
  <si>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</si>
  <si>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</si>
  <si>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</si>
  <si>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</si>
  <si>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</si>
  <si>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</si>
  <si>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</si>
  <si>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</si>
  <si>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</si>
  <si>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</si>
  <si>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</si>
  <si>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</si>
  <si>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</si>
  <si>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</si>
  <si>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</si>
  <si>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</si>
  <si>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</si>
  <si>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</si>
  <si>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</si>
  <si>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</si>
  <si>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</si>
  <si>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</si>
  <si>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</si>
  <si>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</si>
  <si>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</si>
  <si>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</si>
  <si>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</si>
  <si>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</si>
  <si>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</si>
  <si>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</si>
  <si>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</si>
  <si>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</si>
  <si>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</si>
  <si>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</si>
  <si>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</si>
  <si>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</si>
  <si>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</si>
  <si>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</si>
  <si>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</si>
  <si>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</si>
  <si>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</si>
  <si>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</si>
  <si>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</si>
  <si>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</si>
  <si>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</si>
  <si>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</si>
  <si>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</si>
  <si>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</si>
  <si>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</si>
  <si>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</si>
  <si>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</si>
  <si>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</si>
  <si>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</si>
  <si>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</si>
  <si>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</si>
  <si>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</si>
  <si>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</si>
  <si>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</si>
  <si>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</si>
  <si>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</si>
  <si>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</si>
  <si>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</si>
  <si>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</si>
  <si>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</si>
  <si>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</si>
  <si>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</si>
  <si>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</si>
  <si>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</si>
  <si>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</si>
  <si>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</si>
  <si>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</si>
  <si>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</si>
  <si>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</si>
  <si>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</si>
  <si>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</si>
  <si>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</si>
  <si>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</si>
  <si>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</si>
  <si>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</si>
  <si>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</si>
  <si>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</si>
  <si>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</si>
  <si>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</si>
  <si>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</si>
  <si>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</si>
  <si>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</si>
  <si>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</si>
  <si>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</si>
  <si>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</si>
  <si>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</si>
  <si>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</si>
  <si>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</si>
  <si>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</si>
  <si>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</si>
  <si>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</si>
  <si>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</si>
  <si>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</si>
  <si>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</si>
  <si>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</si>
  <si>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</si>
  <si>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</si>
  <si>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</si>
  <si>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</si>
  <si>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</si>
  <si>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</si>
  <si>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</si>
  <si>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</si>
  <si>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</si>
  <si>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</si>
  <si>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</si>
  <si>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</si>
  <si>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</si>
  <si>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</si>
  <si>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</si>
  <si>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</si>
  <si>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</si>
  <si>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</si>
  <si>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</si>
  <si>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</si>
  <si>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</si>
  <si>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</si>
  <si>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</si>
  <si>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</si>
  <si>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</si>
  <si>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</si>
  <si>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</si>
  <si>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</si>
  <si>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</si>
  <si>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</si>
  <si>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</si>
  <si>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</si>
  <si>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</si>
  <si>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</si>
  <si>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</si>
  <si>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</si>
  <si>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</si>
  <si>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</si>
  <si>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</si>
  <si>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</si>
  <si>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</si>
  <si>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</si>
  <si>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</si>
  <si>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</si>
  <si>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</si>
  <si>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</si>
  <si>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</si>
  <si>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</si>
  <si>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</si>
  <si>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</si>
  <si>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</si>
  <si>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</si>
  <si>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</si>
  <si>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</si>
  <si>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</si>
  <si>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</si>
  <si>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</si>
  <si>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</si>
  <si>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</si>
  <si>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</si>
  <si>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</si>
  <si>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</si>
  <si>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</si>
  <si>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</si>
  <si>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</si>
  <si>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</si>
  <si>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</si>
  <si>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</si>
  <si>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</si>
  <si>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</si>
  <si>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</si>
  <si>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</si>
  <si>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</si>
  <si>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</si>
  <si>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</si>
  <si>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</si>
  <si>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</si>
  <si>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</si>
  <si>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</si>
  <si>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</si>
  <si>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</si>
  <si>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</si>
  <si>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</si>
  <si>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</si>
  <si>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</si>
  <si>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</si>
  <si>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</si>
  <si>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</si>
  <si>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</si>
  <si>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</si>
  <si>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</si>
  <si>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</si>
  <si>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</si>
  <si>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</si>
  <si>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</si>
  <si>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</si>
  <si>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</si>
  <si>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</si>
  <si>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</si>
  <si>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</si>
  <si>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</si>
  <si>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</si>
  <si>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</si>
  <si>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</si>
  <si>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</si>
  <si>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</si>
  <si>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</si>
  <si>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</si>
  <si>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</si>
  <si>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</si>
  <si>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</si>
  <si>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</si>
  <si>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</si>
  <si>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</si>
  <si>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</si>
  <si>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</si>
  <si>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</si>
  <si>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</si>
  <si>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</si>
  <si>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</si>
  <si>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</si>
  <si>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</si>
  <si>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</si>
  <si>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</si>
  <si>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</si>
  <si>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</si>
  <si>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</si>
  <si>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</si>
  <si>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</si>
  <si>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</si>
  <si>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</si>
  <si>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</si>
  <si>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</si>
  <si>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</si>
  <si>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</si>
  <si>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</si>
  <si>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</si>
  <si>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</si>
  <si>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</si>
  <si>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</si>
  <si>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</si>
  <si>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</si>
  <si>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</si>
  <si>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</si>
  <si>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</si>
  <si>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</si>
  <si>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</si>
  <si>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</si>
  <si>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</si>
  <si>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</si>
  <si>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</si>
  <si>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</si>
  <si>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</si>
  <si>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</si>
  <si>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</si>
  <si>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</si>
  <si>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</si>
  <si>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</si>
  <si>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</si>
  <si>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</si>
  <si>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</si>
  <si>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</si>
  <si>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</si>
  <si>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</si>
  <si>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</si>
  <si>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</si>
  <si>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</si>
  <si>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</si>
  <si>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</si>
  <si>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</si>
  <si>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</si>
  <si>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</si>
  <si>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</si>
  <si>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</si>
  <si>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</si>
  <si>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</si>
  <si>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</si>
  <si>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</si>
  <si>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</si>
  <si>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</si>
  <si>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</si>
  <si>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</si>
  <si>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</si>
  <si>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</si>
  <si>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</si>
  <si>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</si>
  <si>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</si>
  <si>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</si>
  <si>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</si>
  <si>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</si>
  <si>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</si>
  <si>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</si>
  <si>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</si>
  <si>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</si>
  <si>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</si>
  <si>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</si>
  <si>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</si>
  <si>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</si>
  <si>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</si>
  <si>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</si>
  <si>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</si>
  <si>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</si>
  <si>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</si>
  <si>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</si>
  <si>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</si>
  <si>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</si>
  <si>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</si>
  <si>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</si>
  <si>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</si>
  <si>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</si>
  <si>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</si>
  <si>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</si>
  <si>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</si>
  <si>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</si>
  <si>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</si>
  <si>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</si>
  <si>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</si>
  <si>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</si>
  <si>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</si>
  <si>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</si>
  <si>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</si>
  <si>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</si>
  <si>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</si>
  <si>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</si>
  <si>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</si>
  <si>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</si>
  <si>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</si>
  <si>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</si>
  <si>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</si>
  <si>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</si>
  <si>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</si>
  <si>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</si>
  <si>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</si>
  <si>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</si>
  <si>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</si>
  <si>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</si>
  <si>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</si>
  <si>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</si>
  <si>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</si>
  <si>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</si>
  <si>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</si>
  <si>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</si>
  <si>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</si>
  <si>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</si>
  <si>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</si>
  <si>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</si>
  <si>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</si>
  <si>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</si>
  <si>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</si>
  <si>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</si>
  <si>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</si>
  <si>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</si>
  <si>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</si>
  <si>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</si>
  <si>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</si>
  <si>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</si>
  <si>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</si>
  <si>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</si>
  <si>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</si>
  <si>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</si>
  <si>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</si>
  <si>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</si>
  <si>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</si>
  <si>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</si>
  <si>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</si>
  <si>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</si>
  <si>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</si>
  <si>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</si>
  <si>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</si>
  <si>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</si>
  <si>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</si>
  <si>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</si>
  <si>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</si>
  <si>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</si>
  <si>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</si>
  <si>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</si>
  <si>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</si>
  <si>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</si>
  <si>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</si>
  <si>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</si>
  <si>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</si>
  <si>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</si>
  <si>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</si>
  <si>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</si>
  <si>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</si>
  <si>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</si>
  <si>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</si>
  <si>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</si>
  <si>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</si>
  <si>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</si>
  <si>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</si>
  <si>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</si>
  <si>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</si>
  <si>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</si>
  <si>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</si>
  <si>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</si>
  <si>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</si>
  <si>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</si>
  <si>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</si>
  <si>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</si>
  <si>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</si>
  <si>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</si>
  <si>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</si>
  <si>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</si>
  <si>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</si>
  <si>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</si>
  <si>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</si>
  <si>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</si>
  <si>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</si>
  <si>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</si>
  <si>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</si>
  <si>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</si>
  <si>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</si>
  <si>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</si>
  <si>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</si>
  <si>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</si>
  <si>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</si>
  <si>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</si>
  <si>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</si>
  <si>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</si>
  <si>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</si>
  <si>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</si>
  <si>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</si>
  <si>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</si>
  <si>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</si>
  <si>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</si>
  <si>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</si>
  <si>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</si>
  <si>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</si>
  <si>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</si>
  <si>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</si>
  <si>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</si>
  <si>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</si>
  <si>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</si>
  <si>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</si>
  <si>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</si>
  <si>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</si>
  <si>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</si>
  <si>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</si>
  <si>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</si>
  <si>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</si>
  <si>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</si>
  <si>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</si>
  <si>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</si>
  <si>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</si>
  <si>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</si>
  <si>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</si>
  <si>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</si>
  <si>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</si>
  <si>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</si>
  <si>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</si>
  <si>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</si>
  <si>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</si>
  <si>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</si>
  <si>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</si>
  <si>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</si>
  <si>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</si>
  <si>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</si>
  <si>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</si>
  <si>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</si>
  <si>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</si>
  <si>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</si>
  <si>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</si>
  <si>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</si>
  <si>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</si>
  <si>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</si>
  <si>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</si>
  <si>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</si>
  <si>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</si>
  <si>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</si>
  <si>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</si>
  <si>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</si>
  <si>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</si>
  <si>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</si>
  <si>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</si>
  <si>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</si>
  <si>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</si>
  <si>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</si>
  <si>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</si>
  <si>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</si>
  <si>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</si>
  <si>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</si>
  <si>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</si>
  <si>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</si>
  <si>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</si>
  <si>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</si>
  <si>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</si>
  <si>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</si>
  <si>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</si>
  <si>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</si>
  <si>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</si>
  <si>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</si>
  <si>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</si>
  <si>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</si>
  <si>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</si>
  <si>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</si>
  <si>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</si>
  <si>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</si>
  <si>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</si>
  <si>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</si>
  <si>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</si>
  <si>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</si>
  <si>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</si>
  <si>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</si>
  <si>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</si>
  <si>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</si>
  <si>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</si>
  <si>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</si>
  <si>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</si>
  <si>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</si>
  <si>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</si>
  <si>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</si>
  <si>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</si>
  <si>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</si>
  <si>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</si>
  <si>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</si>
  <si>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</si>
  <si>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</si>
  <si>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</si>
  <si>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</si>
  <si>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</si>
  <si>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</si>
  <si>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</si>
  <si>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</si>
  <si>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</si>
  <si>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</si>
  <si>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</si>
  <si>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</si>
  <si>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</si>
  <si>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</si>
  <si>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</si>
  <si>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</si>
  <si>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</si>
  <si>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</si>
  <si>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</si>
  <si>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</si>
  <si>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</si>
  <si>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</si>
  <si>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</si>
  <si>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</si>
  <si>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</si>
  <si>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</si>
  <si>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</si>
  <si>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</si>
  <si>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</si>
  <si>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</si>
  <si>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</si>
  <si>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</si>
  <si>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</si>
  <si>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</si>
  <si>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</si>
  <si>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</si>
  <si>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</si>
  <si>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</si>
  <si>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</si>
  <si>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</si>
  <si>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</si>
  <si>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</si>
  <si>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</si>
  <si>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</si>
  <si>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</si>
  <si>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</si>
  <si>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</si>
  <si>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</si>
  <si>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</si>
  <si>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</si>
  <si>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</si>
  <si>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</si>
  <si>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</si>
  <si>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</si>
  <si>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</si>
  <si>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</si>
  <si>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</si>
  <si>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</si>
  <si>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</si>
  <si>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</si>
  <si>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</si>
  <si>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</si>
  <si>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</si>
  <si>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</si>
  <si>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</si>
  <si>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</si>
  <si>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</si>
  <si>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</si>
  <si>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</si>
  <si>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</si>
  <si>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</si>
  <si>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</si>
  <si>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</si>
  <si>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</si>
  <si>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</si>
  <si>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</si>
  <si>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</si>
  <si>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</si>
  <si>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</si>
  <si>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</si>
  <si>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</si>
  <si>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</si>
  <si>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</si>
  <si>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</si>
  <si>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</si>
  <si>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</si>
  <si>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</si>
  <si>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</si>
  <si>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</si>
  <si>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</si>
  <si>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</si>
  <si>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</si>
  <si>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</si>
  <si>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</si>
  <si>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</si>
  <si>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</si>
  <si>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</si>
  <si>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</si>
  <si>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</si>
  <si>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</si>
  <si>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</si>
  <si>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</si>
  <si>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</si>
  <si>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</si>
  <si>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</si>
  <si>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</si>
  <si>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</si>
  <si>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</si>
  <si>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</si>
  <si>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</si>
  <si>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</si>
  <si>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</si>
  <si>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</si>
  <si>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</si>
  <si>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</si>
  <si>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</si>
  <si>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</si>
  <si>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</si>
  <si>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</si>
  <si>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</si>
  <si>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</si>
  <si>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</si>
  <si>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</si>
  <si>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</si>
  <si>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</si>
  <si>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</si>
  <si>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</si>
  <si>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</si>
  <si>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</si>
  <si>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</si>
  <si>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</si>
  <si>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</si>
  <si>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</si>
  <si>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</si>
  <si>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</si>
  <si>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</si>
  <si>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</si>
  <si>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</si>
  <si>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</si>
  <si>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</si>
  <si>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</si>
  <si>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</si>
  <si>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</si>
  <si>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</si>
  <si>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</si>
  <si>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</si>
  <si>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</si>
  <si>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</si>
  <si>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</si>
  <si>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</si>
  <si>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</si>
  <si>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</si>
  <si>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</si>
  <si>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</si>
  <si>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</si>
  <si>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</si>
  <si>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</si>
  <si>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</si>
  <si>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</si>
  <si>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</si>
  <si>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</si>
  <si>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</si>
  <si>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</si>
  <si>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</si>
  <si>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</si>
  <si>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</si>
  <si>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</si>
  <si>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</si>
  <si>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</si>
  <si>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</si>
  <si>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</si>
  <si>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</si>
  <si>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</si>
  <si>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</si>
  <si>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</si>
  <si>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</si>
  <si>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</si>
  <si>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</si>
  <si>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</si>
  <si>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</si>
  <si>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</si>
  <si>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</si>
  <si>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</si>
  <si>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</si>
  <si>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</si>
  <si>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</si>
  <si>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</si>
  <si>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</si>
  <si>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</si>
  <si>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</si>
  <si>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</si>
  <si>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</si>
  <si>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</si>
  <si>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</si>
  <si>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</si>
  <si>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</si>
  <si>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</si>
  <si>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</si>
  <si>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</si>
  <si>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</si>
  <si>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</si>
  <si>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</si>
  <si>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</si>
  <si>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</si>
  <si>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</si>
  <si>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</si>
  <si>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</si>
  <si>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</si>
  <si>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</si>
  <si>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</si>
  <si>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</si>
  <si>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</si>
  <si>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</si>
  <si>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</si>
  <si>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</si>
  <si>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</si>
  <si>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</si>
  <si>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</si>
  <si>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</si>
  <si>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</si>
  <si>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</si>
  <si>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</si>
  <si>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</si>
  <si>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</si>
  <si>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</si>
  <si>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</si>
  <si>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</si>
  <si>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</si>
  <si>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</si>
  <si>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</si>
  <si>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</si>
  <si>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</si>
  <si>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</si>
  <si>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</si>
  <si>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</si>
  <si>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</si>
  <si>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</si>
  <si>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</si>
  <si>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</si>
  <si>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</si>
  <si>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</si>
  <si>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</si>
  <si>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</si>
  <si>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</si>
  <si>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</si>
  <si>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</si>
  <si>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</si>
  <si>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</si>
  <si>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</si>
  <si>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</si>
  <si>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</si>
  <si>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</si>
  <si>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</si>
  <si>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</si>
  <si>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</si>
  <si>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</si>
  <si>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</si>
  <si>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</si>
  <si>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</si>
  <si>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</si>
  <si>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</si>
  <si>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</si>
  <si>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</si>
  <si>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</si>
  <si>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</si>
  <si>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</si>
  <si>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</si>
  <si>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</si>
  <si>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</si>
  <si>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</si>
  <si>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</si>
  <si>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</si>
  <si>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</si>
  <si>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</si>
  <si>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</si>
  <si>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</si>
  <si>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</si>
  <si>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</si>
  <si>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</si>
  <si>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</si>
  <si>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</si>
  <si>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</si>
  <si>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</si>
  <si>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</si>
  <si>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</si>
  <si>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</si>
  <si>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</si>
  <si>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</si>
  <si>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</si>
  <si>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</si>
  <si>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</si>
  <si>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</si>
  <si>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</si>
  <si>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</si>
  <si>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</si>
  <si>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</si>
  <si>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</si>
  <si>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</si>
  <si>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</si>
  <si>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</si>
  <si>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</si>
  <si>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</si>
  <si>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</si>
  <si>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</si>
  <si>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</si>
  <si>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</si>
  <si>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</si>
  <si>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</si>
  <si>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</si>
  <si>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</si>
  <si>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</si>
  <si>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</si>
  <si>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</si>
  <si>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</si>
  <si>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</si>
  <si>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</si>
  <si>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</si>
  <si>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</si>
  <si>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</si>
  <si>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</si>
  <si>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</si>
  <si>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</si>
  <si>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</si>
  <si>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</si>
  <si>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</si>
  <si>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</si>
  <si>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</si>
  <si>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</si>
  <si>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</si>
  <si>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</si>
  <si>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</si>
  <si>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</si>
  <si>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</si>
  <si>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</si>
  <si>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</si>
  <si>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</si>
  <si>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</si>
  <si>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</si>
  <si>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</si>
  <si>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</si>
  <si>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</si>
  <si>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</si>
  <si>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</si>
  <si>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</si>
  <si>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</si>
  <si>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</si>
  <si>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</si>
  <si>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</si>
  <si>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</si>
  <si>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</si>
  <si>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</si>
  <si>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</si>
  <si>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</si>
  <si>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</si>
  <si>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</si>
  <si>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</si>
  <si>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</si>
  <si>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</si>
  <si>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</si>
  <si>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</si>
  <si>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</si>
  <si>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</si>
  <si>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</si>
  <si>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</si>
  <si>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</si>
  <si>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</si>
  <si>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</si>
  <si>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</si>
  <si>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</si>
  <si>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</si>
  <si>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</si>
  <si>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</si>
  <si>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</si>
  <si>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</si>
  <si>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</si>
  <si>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</si>
  <si>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</si>
  <si>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</si>
  <si>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</si>
  <si>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</si>
  <si>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</si>
  <si>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</si>
  <si>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</si>
  <si>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</si>
  <si>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</si>
  <si>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</si>
  <si>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</si>
  <si>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</si>
  <si>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</si>
  <si>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</si>
  <si>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</si>
  <si>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</si>
  <si>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</si>
  <si>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</si>
  <si>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</si>
  <si>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</si>
  <si>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</si>
  <si>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</si>
  <si>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</si>
  <si>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</si>
  <si>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</si>
  <si>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</si>
  <si>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</si>
  <si>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</si>
  <si>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</si>
  <si>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</si>
  <si>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</si>
  <si>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</si>
  <si>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</si>
  <si>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</si>
  <si>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</si>
  <si>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</si>
  <si>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</si>
  <si>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</si>
  <si>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</si>
  <si>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</si>
  <si>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</si>
  <si>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</si>
  <si>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</si>
  <si>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</si>
  <si>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</si>
  <si>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</si>
  <si>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</si>
  <si>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</si>
  <si>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</si>
  <si>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</si>
  <si>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</si>
  <si>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</si>
  <si>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</si>
  <si>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</si>
  <si>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</si>
  <si>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</si>
  <si>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</si>
  <si>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</si>
  <si>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</si>
  <si>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</si>
  <si>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</si>
  <si>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</si>
  <si>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</si>
  <si>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</si>
  <si>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</si>
  <si>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</si>
  <si>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</si>
  <si>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</si>
  <si>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</si>
  <si>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</si>
  <si>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</si>
  <si>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</si>
  <si>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</si>
  <si>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</si>
  <si>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</si>
  <si>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</si>
  <si>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</si>
  <si>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</si>
  <si>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</si>
  <si>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</si>
  <si>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</si>
  <si>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</si>
  <si>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</si>
  <si>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</si>
  <si>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</si>
  <si>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</si>
  <si>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</si>
  <si>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</si>
  <si>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</si>
  <si>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</si>
  <si>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</si>
  <si>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</si>
  <si>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</si>
  <si>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</si>
  <si>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</si>
  <si>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</si>
  <si>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</si>
  <si>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</si>
  <si>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</si>
  <si>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</si>
  <si>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</si>
  <si>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</si>
  <si>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</si>
  <si>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</si>
  <si>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</si>
  <si>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</si>
  <si>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</si>
  <si>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</si>
  <si>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</si>
  <si>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</si>
  <si>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</si>
  <si>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</si>
  <si>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</si>
  <si>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</si>
  <si>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</si>
  <si>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</si>
  <si>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</si>
  <si>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</si>
  <si>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</si>
  <si>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</si>
  <si>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</si>
  <si>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</si>
  <si>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</si>
  <si>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</si>
  <si>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</si>
  <si>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</si>
  <si>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</si>
  <si>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</si>
  <si>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</si>
  <si>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</si>
  <si>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</si>
  <si>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</si>
  <si>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</si>
  <si>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</si>
  <si>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</si>
  <si>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</si>
  <si>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</si>
  <si>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</si>
  <si>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</si>
  <si>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</si>
  <si>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</si>
  <si>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</si>
  <si>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</si>
  <si>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</si>
  <si>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</si>
  <si>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</si>
  <si>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</si>
  <si>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</si>
  <si>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</si>
  <si>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</si>
  <si>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</si>
  <si>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</si>
  <si>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</si>
  <si>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</si>
  <si>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</si>
  <si>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</si>
  <si>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</si>
  <si>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</si>
  <si>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</si>
  <si>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</si>
  <si>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</si>
  <si>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</si>
  <si>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</si>
  <si>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</si>
  <si>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</si>
  <si>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</si>
  <si>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</si>
  <si>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</si>
  <si>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</si>
  <si>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</si>
  <si>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</si>
  <si>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</si>
  <si>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</si>
  <si>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</si>
  <si>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</si>
  <si>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</si>
  <si>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</si>
  <si>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</si>
  <si>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</si>
  <si>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</si>
  <si>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</si>
  <si>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</si>
  <si>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</si>
  <si>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</si>
  <si>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</si>
  <si>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</si>
  <si>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</si>
  <si>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</si>
  <si>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</si>
  <si>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</si>
  <si>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</si>
  <si>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</si>
  <si>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</si>
  <si>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</si>
  <si>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</si>
  <si>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</si>
  <si>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</si>
  <si>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</si>
  <si>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</si>
  <si>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</si>
  <si>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</si>
  <si>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</si>
  <si>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</si>
  <si>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</si>
  <si>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</si>
  <si>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</si>
  <si>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</si>
  <si>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</si>
  <si>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</si>
  <si>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</si>
  <si>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</si>
  <si>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</si>
  <si>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</si>
  <si>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</si>
  <si>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</si>
  <si>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</si>
  <si>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</si>
  <si>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</si>
  <si>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</si>
  <si>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</si>
  <si>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</si>
  <si>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</si>
  <si>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</si>
  <si>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</si>
  <si>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</si>
  <si>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</si>
  <si>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</si>
  <si>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</si>
  <si>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</si>
  <si>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</si>
  <si>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</si>
  <si>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</si>
  <si>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</si>
  <si>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</si>
  <si>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</si>
  <si>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</si>
  <si>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</si>
  <si>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</si>
  <si>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</si>
  <si>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</si>
  <si>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</si>
  <si>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</si>
  <si>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</si>
  <si>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</si>
  <si>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</si>
  <si>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</si>
  <si>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</si>
  <si>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</si>
  <si>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</si>
  <si>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</si>
  <si>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</si>
  <si>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</si>
  <si>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</si>
  <si>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</si>
  <si>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</si>
  <si>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</si>
  <si>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</si>
  <si>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</si>
  <si>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</si>
  <si>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</si>
  <si>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</si>
  <si>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</si>
  <si>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</si>
  <si>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</si>
  <si>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</si>
  <si>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</si>
  <si>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</si>
  <si>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</si>
  <si>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</si>
  <si>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</si>
  <si>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</si>
  <si>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</si>
  <si>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</si>
  <si>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</si>
  <si>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</si>
  <si>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</si>
  <si>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</si>
  <si>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</si>
  <si>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</si>
  <si>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</si>
  <si>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</si>
  <si>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</si>
  <si>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</si>
  <si>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</si>
  <si>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</si>
  <si>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</si>
  <si>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</si>
  <si>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</si>
  <si>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</si>
  <si>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</si>
  <si>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</si>
  <si>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</si>
  <si>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</si>
  <si>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</si>
  <si>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</si>
  <si>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</si>
  <si>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</si>
  <si>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</si>
  <si>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</si>
  <si>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</si>
  <si>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</si>
  <si>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</si>
  <si>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</si>
  <si>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</si>
  <si>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</si>
  <si>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</si>
  <si>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</si>
  <si>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</si>
  <si>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</si>
  <si>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</si>
  <si>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</si>
  <si>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</si>
  <si>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</si>
  <si>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</si>
  <si>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</si>
  <si>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</si>
  <si>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</si>
  <si>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</si>
  <si>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</si>
  <si>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</si>
  <si>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</si>
  <si>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</si>
  <si>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</si>
  <si>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</si>
  <si>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</si>
  <si>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</si>
  <si>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</si>
  <si>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</si>
  <si>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</si>
  <si>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</si>
  <si>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</si>
  <si>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</si>
  <si>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</si>
  <si>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</si>
  <si>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</si>
  <si>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</si>
  <si>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</si>
  <si>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</si>
  <si>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</si>
  <si>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</si>
  <si>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</si>
  <si>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</si>
  <si>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</si>
  <si>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</si>
  <si>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</si>
  <si>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</si>
  <si>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</si>
  <si>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</si>
  <si>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</si>
  <si>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</si>
  <si>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</si>
  <si>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</si>
  <si>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</si>
  <si>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</si>
  <si>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</si>
  <si>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</si>
  <si>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</si>
  <si>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</si>
  <si>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</si>
  <si>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</si>
  <si>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</si>
  <si>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</si>
  <si>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</si>
  <si>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</si>
  <si>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</si>
  <si>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</si>
  <si>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</si>
  <si>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</si>
  <si>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</si>
  <si>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</si>
  <si>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</si>
  <si>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</si>
  <si>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</si>
  <si>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</si>
  <si>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</si>
  <si>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</si>
  <si>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</si>
  <si>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</si>
  <si>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</si>
  <si>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</si>
  <si>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</si>
  <si>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</si>
  <si>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</si>
  <si>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</si>
  <si>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</si>
  <si>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</si>
  <si>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</si>
  <si>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</si>
  <si>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</si>
  <si>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</si>
  <si>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</si>
  <si>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</si>
  <si>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</si>
  <si>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</si>
  <si>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</si>
  <si>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</si>
  <si>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</si>
  <si>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</si>
  <si>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</si>
  <si>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</si>
  <si>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</si>
  <si>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</si>
  <si>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</si>
  <si>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</si>
  <si>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</si>
  <si>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</si>
  <si>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</si>
  <si>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</si>
  <si>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</si>
  <si>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</si>
  <si>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</si>
  <si>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</si>
  <si>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</si>
  <si>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</si>
  <si>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</si>
  <si>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</si>
  <si>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</si>
  <si>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</si>
  <si>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</si>
  <si>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</si>
  <si>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</si>
  <si>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</si>
  <si>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</si>
  <si>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</si>
  <si>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</si>
  <si>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</si>
  <si>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</si>
  <si>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</si>
  <si>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</si>
  <si>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</si>
  <si>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</si>
  <si>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</si>
  <si>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</si>
  <si>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</si>
  <si>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</si>
  <si>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</si>
  <si>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</si>
  <si>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</si>
  <si>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</si>
  <si>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</si>
  <si>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</si>
  <si>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</si>
  <si>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</si>
  <si>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</si>
  <si>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</si>
  <si>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</si>
  <si>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</si>
  <si>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</si>
  <si>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</si>
  <si>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</si>
  <si>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</si>
  <si>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</si>
  <si>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</si>
  <si>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</si>
  <si>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</si>
  <si>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</si>
  <si>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</si>
  <si>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</si>
  <si>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</si>
  <si>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</si>
  <si>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</si>
  <si>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</si>
  <si>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</si>
  <si>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</si>
  <si>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</si>
  <si>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</si>
  <si>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</si>
  <si>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</si>
  <si>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</si>
  <si>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</si>
  <si>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</si>
  <si>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</si>
  <si>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</si>
  <si>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</si>
  <si>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</si>
  <si>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</si>
  <si>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</si>
  <si>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</si>
  <si>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</si>
  <si>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</si>
  <si>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</si>
  <si>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</si>
  <si>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</si>
  <si>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</si>
  <si>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</si>
  <si>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</si>
  <si>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</si>
  <si>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</si>
  <si>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</si>
  <si>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</si>
  <si>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</si>
  <si>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</si>
  <si>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</si>
  <si>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</si>
  <si>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</si>
  <si>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</si>
  <si>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</si>
  <si>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</si>
  <si>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</si>
  <si>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</si>
  <si>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</si>
  <si>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</si>
  <si>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</si>
  <si>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</si>
  <si>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</si>
  <si>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</si>
  <si>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</si>
  <si>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</si>
  <si>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</si>
  <si>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</si>
  <si>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</si>
  <si>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</si>
  <si>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</si>
  <si>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</si>
  <si>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</si>
  <si>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</si>
  <si>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</si>
  <si>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</si>
  <si>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</si>
  <si>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</si>
  <si>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</si>
  <si>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</si>
  <si>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</si>
  <si>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</si>
  <si>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</si>
  <si>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</si>
  <si>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</si>
  <si>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</si>
  <si>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</si>
  <si>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</si>
  <si>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</si>
  <si>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</si>
  <si>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</si>
  <si>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</si>
  <si>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</si>
  <si>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</si>
  <si>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</si>
  <si>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</si>
  <si>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</si>
  <si>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</si>
  <si>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</si>
  <si>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</si>
  <si>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</si>
  <si>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</si>
  <si>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</si>
  <si>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</si>
  <si>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</si>
  <si>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</si>
  <si>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</si>
  <si>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</si>
  <si>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</si>
  <si>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</si>
  <si>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</si>
  <si>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</si>
  <si>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</si>
  <si>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</si>
  <si>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</si>
  <si>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</si>
  <si>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</si>
  <si>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</si>
  <si>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</si>
  <si>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</si>
  <si>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</si>
  <si>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</si>
  <si>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</si>
  <si>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</si>
  <si>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</si>
  <si>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</si>
  <si>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</si>
  <si>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</si>
  <si>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</si>
  <si>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</si>
  <si>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</si>
  <si>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</si>
  <si>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</si>
  <si>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</si>
  <si>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</si>
  <si>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</si>
  <si>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</si>
  <si>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</si>
  <si>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</si>
  <si>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</si>
  <si>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</si>
  <si>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</si>
  <si>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</si>
  <si>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</si>
  <si>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</si>
  <si>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</si>
  <si>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</si>
  <si>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</si>
  <si>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</si>
  <si>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</si>
  <si>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</si>
  <si>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</si>
  <si>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</si>
  <si>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</si>
  <si>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</si>
  <si>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</si>
  <si>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</si>
  <si>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</si>
  <si>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</si>
  <si>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</si>
  <si>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</si>
  <si>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</si>
  <si>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</si>
  <si>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</si>
  <si>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</si>
  <si>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</si>
  <si>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</si>
  <si>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</si>
  <si>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</si>
  <si>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</si>
  <si>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</si>
  <si>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</si>
  <si>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</si>
  <si>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</si>
  <si>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</si>
  <si>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</si>
  <si>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</si>
  <si>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</si>
  <si>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</si>
  <si>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</si>
  <si>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</si>
  <si>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</si>
  <si>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</si>
  <si>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</si>
  <si>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</si>
  <si>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</si>
  <si>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</si>
  <si>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</si>
  <si>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</si>
  <si>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</si>
  <si>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</si>
  <si>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</si>
  <si>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</si>
  <si>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</si>
  <si>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</si>
  <si>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</si>
  <si>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</si>
  <si>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</si>
  <si>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</si>
  <si>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</si>
  <si>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</si>
  <si>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</si>
  <si>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</si>
  <si>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</si>
  <si>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</si>
  <si>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</si>
  <si>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</si>
  <si>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</si>
  <si>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</si>
  <si>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</si>
  <si>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</si>
  <si>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</si>
  <si>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</si>
  <si>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</si>
  <si>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</si>
  <si>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</si>
  <si>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</si>
  <si>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</si>
  <si>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</si>
  <si>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</si>
  <si>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</si>
  <si>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</si>
  <si>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</si>
  <si>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</si>
  <si>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</si>
  <si>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</si>
  <si>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</si>
  <si>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</si>
  <si>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</si>
  <si>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</si>
  <si>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</si>
  <si>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</si>
  <si>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</si>
  <si>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</si>
  <si>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</si>
  <si>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</si>
  <si>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</si>
  <si>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</si>
  <si>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</si>
  <si>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</si>
  <si>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</si>
  <si>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</si>
  <si>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</si>
  <si>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</si>
  <si>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</si>
  <si>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</si>
  <si>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</si>
  <si>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</si>
  <si>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</si>
  <si>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</si>
  <si>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</si>
  <si>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</si>
  <si>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</si>
  <si>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</si>
  <si>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</si>
  <si>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</si>
  <si>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</si>
  <si>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</si>
  <si>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</si>
  <si>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</si>
  <si>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</si>
  <si>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</si>
  <si>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</si>
  <si>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</si>
  <si>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</si>
  <si>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</si>
  <si>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</si>
  <si>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</si>
  <si>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</si>
  <si>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</si>
  <si>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</si>
  <si>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</si>
  <si>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</si>
  <si>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</si>
  <si>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</si>
  <si>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</si>
  <si>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</si>
  <si>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</si>
  <si>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</si>
  <si>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</si>
  <si>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</si>
  <si>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</si>
  <si>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</si>
  <si>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</si>
  <si>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</si>
  <si>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</si>
  <si>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</si>
  <si>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</si>
  <si>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</si>
  <si>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</si>
  <si>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</si>
  <si>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</si>
  <si>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</si>
  <si>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</si>
  <si>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</si>
  <si>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</si>
  <si>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</si>
  <si>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</si>
  <si>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</si>
  <si>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</si>
  <si>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</si>
  <si>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</si>
  <si>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</si>
  <si>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</si>
  <si>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</si>
  <si>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</si>
  <si>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</si>
  <si>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</si>
  <si>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</si>
  <si>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</si>
  <si>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</si>
  <si>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</si>
  <si>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</si>
  <si>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</si>
  <si>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</si>
  <si>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</si>
  <si>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</si>
  <si>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</si>
  <si>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</si>
  <si>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</si>
  <si>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</si>
  <si>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</si>
  <si>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</si>
  <si>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</si>
  <si>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</si>
  <si>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</si>
  <si>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</si>
  <si>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</si>
  <si>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</si>
  <si>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</si>
  <si>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</si>
  <si>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</si>
  <si>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</si>
  <si>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</si>
  <si>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</si>
  <si>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</si>
  <si>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</si>
  <si>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</si>
  <si>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</si>
  <si>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</si>
  <si>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</si>
  <si>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</si>
  <si>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</si>
  <si>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</si>
  <si>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</si>
  <si>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</si>
  <si>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</si>
  <si>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</si>
  <si>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</si>
  <si>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</si>
  <si>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</si>
  <si>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</si>
  <si>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</si>
  <si>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</si>
  <si>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</si>
  <si>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</si>
  <si>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</si>
  <si>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</si>
  <si>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</si>
  <si>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</si>
  <si>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</si>
  <si>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</si>
  <si>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</si>
  <si>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</si>
  <si>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</si>
  <si>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</si>
  <si>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</si>
  <si>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</si>
  <si>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</si>
  <si>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</si>
  <si>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</si>
  <si>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</si>
  <si>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</si>
  <si>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</si>
  <si>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</si>
  <si>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</si>
  <si>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</si>
  <si>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</si>
  <si>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</si>
  <si>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</si>
  <si>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</si>
  <si>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</si>
  <si>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</si>
  <si>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</si>
  <si>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</si>
  <si>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</si>
  <si>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</si>
  <si>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</si>
  <si>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</si>
  <si>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</si>
  <si>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</si>
  <si>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</si>
  <si>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</si>
  <si>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</si>
  <si>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</si>
  <si>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</si>
  <si>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</si>
  <si>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</si>
  <si>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</si>
  <si>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</si>
  <si>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</si>
  <si>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</si>
  <si>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</si>
  <si>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</si>
  <si>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</si>
  <si>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</si>
  <si>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</si>
  <si>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</si>
  <si>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</si>
  <si>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</si>
  <si>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</si>
  <si>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</si>
  <si>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</si>
  <si>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</si>
  <si>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</si>
  <si>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</si>
  <si>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</si>
  <si>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</si>
  <si>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</si>
  <si>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</si>
  <si>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</si>
  <si>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</si>
  <si>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</si>
  <si>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</si>
  <si>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</si>
  <si>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</si>
  <si>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</si>
  <si>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</si>
  <si>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</si>
  <si>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</si>
  <si>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</si>
  <si>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</si>
  <si>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</si>
  <si>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</si>
  <si>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</si>
  <si>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</si>
  <si>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</si>
  <si>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</si>
  <si>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</si>
  <si>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</si>
  <si>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</si>
  <si>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</si>
  <si>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</si>
  <si>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</si>
  <si>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</si>
  <si>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</si>
  <si>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</si>
  <si>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</si>
  <si>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</si>
  <si>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</si>
  <si>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</si>
  <si>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</si>
  <si>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</si>
  <si>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</si>
  <si>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</si>
  <si>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</si>
  <si>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</si>
  <si>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</si>
  <si>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</si>
  <si>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</si>
  <si>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</si>
  <si>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</si>
  <si>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</si>
  <si>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</si>
  <si>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</si>
  <si>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</si>
  <si>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</si>
  <si>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</si>
  <si>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</si>
  <si>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</si>
  <si>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</si>
  <si>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</si>
  <si>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</si>
  <si>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</si>
  <si>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</si>
  <si>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</si>
  <si>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</si>
  <si>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</si>
  <si>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</si>
  <si>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</si>
  <si>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</si>
  <si>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</si>
  <si>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</si>
  <si>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</si>
  <si>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</si>
  <si>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</si>
  <si>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</si>
  <si>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</si>
  <si>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</si>
  <si>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</si>
  <si>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</si>
  <si>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</si>
  <si>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</si>
  <si>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</si>
  <si>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</si>
  <si>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</si>
  <si>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</si>
  <si>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</si>
  <si>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</si>
  <si>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</si>
  <si>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</si>
  <si>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</si>
  <si>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</si>
  <si>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</si>
  <si>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</si>
  <si>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</si>
  <si>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</si>
  <si>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</si>
  <si>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</si>
  <si>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</si>
  <si>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</si>
  <si>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</si>
  <si>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</si>
  <si>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</si>
  <si>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</si>
  <si>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</si>
  <si>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</si>
  <si>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</si>
  <si>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</si>
  <si>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</si>
  <si>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</si>
  <si>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</si>
  <si>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</si>
  <si>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</si>
  <si>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</si>
  <si>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</si>
  <si>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</si>
  <si>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</si>
  <si>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</si>
  <si>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</si>
  <si>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</si>
  <si>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</si>
  <si>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</si>
  <si>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</si>
  <si>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</si>
  <si>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</si>
  <si>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</si>
  <si>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</si>
  <si>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</si>
  <si>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</si>
  <si>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</si>
  <si>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</si>
  <si>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</si>
  <si>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</si>
  <si>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</si>
  <si>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</si>
  <si>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</si>
  <si>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</si>
  <si>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</si>
  <si>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</si>
  <si>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</si>
  <si>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</si>
  <si>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</si>
  <si>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</si>
  <si>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</si>
  <si>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</si>
  <si>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</si>
  <si>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</si>
  <si>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</si>
  <si>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</si>
  <si>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</si>
  <si>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</si>
  <si>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</si>
  <si>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</si>
  <si>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</si>
  <si>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</si>
  <si>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</si>
  <si>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</si>
  <si>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</si>
  <si>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</si>
  <si>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</si>
  <si>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</si>
  <si>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</si>
  <si>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</si>
  <si>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</si>
  <si>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</si>
  <si>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</si>
  <si>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</si>
  <si>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</si>
  <si>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</si>
  <si>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</si>
  <si>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</si>
  <si>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</si>
  <si>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</si>
  <si>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</si>
  <si>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</si>
  <si>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</si>
  <si>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</si>
  <si>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</si>
  <si>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</si>
  <si>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</si>
  <si>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</si>
  <si>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</si>
  <si>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</si>
  <si>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</si>
  <si>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</si>
  <si>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</si>
  <si>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</si>
  <si>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</si>
  <si>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</si>
  <si>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</si>
  <si>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</si>
  <si>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</si>
  <si>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</si>
  <si>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</si>
  <si>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</si>
  <si>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</si>
  <si>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</si>
  <si>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</si>
  <si>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</si>
  <si>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</si>
  <si>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</si>
  <si>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</si>
  <si>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</si>
  <si>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</si>
  <si>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</si>
  <si>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</si>
  <si>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</si>
  <si>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</si>
  <si>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</si>
  <si>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</si>
  <si>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</si>
  <si>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</si>
  <si>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</si>
  <si>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</si>
  <si>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</si>
  <si>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</si>
  <si>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</si>
  <si>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</si>
  <si>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</si>
  <si>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</si>
  <si>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</si>
  <si>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</si>
  <si>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</si>
  <si>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</si>
  <si>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</si>
  <si>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</si>
  <si>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</si>
  <si>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</si>
  <si>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</si>
  <si>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</si>
  <si>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</si>
  <si>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</si>
  <si>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</si>
  <si>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</si>
  <si>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</si>
  <si>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</si>
  <si>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</si>
  <si>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</si>
  <si>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</si>
  <si>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</si>
  <si>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</si>
  <si>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</si>
  <si>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</si>
  <si>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</si>
  <si>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</si>
  <si>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</si>
  <si>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</si>
  <si>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</si>
  <si>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</si>
  <si>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</si>
  <si>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</si>
  <si>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</si>
  <si>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</si>
  <si>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</si>
  <si>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</si>
  <si>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</si>
  <si>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</si>
  <si>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</si>
  <si>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</si>
  <si>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</si>
  <si>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</si>
  <si>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</si>
  <si>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</si>
  <si>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</si>
  <si>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</si>
  <si>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</si>
  <si>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</si>
  <si>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</si>
  <si>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</si>
  <si>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</si>
  <si>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</si>
  <si>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</si>
  <si>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</si>
  <si>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</si>
  <si>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</si>
  <si>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</si>
  <si>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</si>
  <si>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</si>
  <si>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</si>
  <si>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</si>
  <si>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</si>
  <si>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</si>
  <si>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</si>
  <si>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</si>
  <si>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</si>
  <si>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</si>
  <si>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</si>
  <si>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</si>
  <si>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</si>
  <si>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</si>
  <si>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</si>
  <si>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</si>
  <si>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</si>
  <si>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</si>
  <si>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</si>
  <si>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</si>
  <si>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</si>
  <si>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</si>
  <si>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</si>
  <si>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</si>
  <si>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</si>
  <si>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</si>
  <si>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</si>
  <si>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</si>
  <si>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</si>
  <si>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</si>
  <si>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</si>
  <si>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</si>
  <si>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</si>
  <si>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</si>
  <si>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</si>
  <si>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</si>
  <si>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</si>
  <si>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</si>
  <si>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</si>
  <si>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</si>
  <si>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</si>
  <si>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</si>
  <si>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</si>
  <si>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</si>
  <si>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</si>
  <si>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</si>
  <si>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</si>
  <si>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</si>
  <si>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</si>
  <si>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</si>
  <si>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</si>
  <si>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</si>
  <si>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</si>
  <si>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</si>
  <si>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</si>
  <si>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</si>
  <si>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</si>
  <si>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</si>
  <si>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</si>
  <si>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</si>
  <si>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</si>
  <si>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</si>
  <si>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</si>
  <si>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</si>
  <si>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</si>
  <si>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</si>
  <si>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</si>
  <si>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</si>
  <si>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</si>
  <si>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</si>
  <si>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</si>
  <si>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</si>
  <si>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</si>
  <si>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</si>
  <si>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</si>
  <si>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</si>
  <si>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</si>
  <si>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</si>
  <si>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</si>
  <si>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</si>
  <si>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</si>
  <si>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</si>
  <si>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</si>
  <si>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</si>
  <si>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</si>
  <si>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</si>
  <si>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</si>
  <si>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</si>
  <si>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</si>
  <si>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</si>
  <si>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</si>
  <si>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</si>
  <si>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</si>
  <si>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</si>
  <si>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</si>
  <si>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</si>
  <si>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</si>
  <si>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</si>
  <si>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</si>
  <si>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</si>
  <si>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</si>
  <si>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</si>
  <si>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</si>
  <si>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</si>
  <si>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</si>
  <si>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</si>
  <si>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</si>
  <si>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</si>
  <si>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</si>
  <si>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</si>
  <si>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</si>
  <si>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</si>
  <si>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</si>
  <si>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</si>
  <si>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</si>
  <si>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</si>
  <si>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</si>
  <si>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</si>
  <si>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</si>
  <si>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</si>
  <si>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</si>
  <si>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</si>
  <si>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</si>
  <si>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</si>
  <si>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</si>
  <si>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</si>
  <si>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</si>
  <si>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</si>
  <si>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</si>
  <si>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</si>
  <si>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</si>
  <si>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</si>
  <si>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</si>
  <si>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</si>
  <si>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</si>
  <si>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</si>
  <si>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</si>
  <si>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</si>
  <si>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</si>
  <si>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</si>
  <si>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</si>
  <si>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</si>
  <si>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</si>
  <si>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</si>
  <si>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</si>
  <si>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</si>
  <si>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</si>
  <si>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</si>
  <si>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</si>
  <si>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</si>
  <si>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</si>
  <si>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</si>
  <si>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</si>
  <si>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</si>
  <si>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</si>
  <si>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</si>
  <si>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</si>
  <si>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</si>
  <si>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</si>
  <si>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</si>
  <si>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</si>
  <si>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</si>
  <si>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</si>
  <si>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</si>
  <si>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</si>
  <si>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</si>
  <si>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</si>
  <si>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</si>
  <si>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</si>
  <si>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</si>
  <si>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</si>
  <si>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</si>
  <si>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</si>
  <si>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</si>
  <si>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</si>
  <si>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</si>
  <si>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</si>
  <si>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</si>
  <si>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</si>
  <si>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</si>
  <si>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</si>
  <si>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</si>
  <si>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</si>
  <si>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</si>
  <si>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</si>
  <si>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</si>
  <si>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</si>
  <si>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</si>
  <si>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</si>
  <si>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</si>
  <si>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</si>
  <si>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</si>
  <si>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</si>
  <si>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</si>
  <si>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</si>
  <si>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</si>
  <si>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</si>
  <si>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</si>
  <si>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</si>
  <si>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</si>
  <si>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</si>
  <si>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</si>
  <si>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</si>
  <si>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</si>
  <si>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</si>
  <si>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</si>
  <si>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</si>
  <si>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</si>
  <si>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</si>
  <si>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</si>
  <si>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</si>
  <si>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</si>
  <si>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</si>
  <si>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</si>
  <si>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</si>
  <si>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</si>
  <si>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</si>
  <si>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</si>
  <si>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</si>
  <si>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</si>
  <si>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</si>
  <si>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</si>
  <si>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</si>
  <si>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</si>
  <si>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</si>
  <si>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</si>
  <si>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</si>
  <si>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</si>
  <si>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</si>
  <si>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</si>
  <si>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</si>
  <si>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</si>
  <si>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</si>
  <si>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</si>
  <si>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</si>
  <si>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</si>
  <si>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</si>
  <si>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</si>
  <si>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</si>
  <si>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</si>
  <si>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</si>
  <si>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</si>
  <si>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</si>
  <si>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</si>
  <si>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</si>
  <si>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</si>
  <si>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</si>
  <si>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</si>
  <si>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</si>
  <si>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</si>
  <si>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</si>
  <si>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</si>
  <si>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</si>
  <si>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</si>
  <si>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</si>
  <si>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</si>
  <si>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</si>
  <si>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</si>
  <si>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</si>
  <si>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</si>
  <si>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</si>
  <si>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</si>
  <si>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</si>
  <si>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</si>
  <si>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</si>
  <si>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</si>
  <si>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</si>
  <si>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</si>
  <si>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</si>
  <si>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</si>
  <si>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</si>
  <si>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</si>
  <si>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</si>
  <si>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</si>
  <si>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</si>
  <si>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</si>
  <si>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</si>
  <si>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</si>
  <si>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</si>
  <si>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</si>
  <si>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</si>
  <si>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</si>
  <si>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</si>
  <si>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</si>
  <si>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</si>
  <si>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</si>
  <si>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</si>
  <si>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</si>
  <si>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</si>
  <si>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</si>
  <si>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</si>
  <si>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</si>
  <si>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</si>
  <si>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</si>
  <si>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</si>
  <si>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</si>
  <si>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</si>
  <si>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</si>
  <si>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</si>
  <si>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</si>
  <si>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</si>
  <si>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</si>
  <si>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</si>
  <si>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</si>
  <si>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</si>
  <si>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</si>
  <si>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</si>
  <si>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</si>
  <si>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</si>
  <si>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</si>
  <si>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</si>
  <si>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</si>
  <si>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</si>
  <si>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</si>
  <si>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</si>
  <si>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</si>
  <si>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</si>
  <si>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</si>
  <si>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</si>
  <si>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</si>
  <si>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</si>
  <si>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</si>
  <si>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</si>
  <si>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</si>
  <si>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</si>
  <si>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</si>
  <si>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</si>
  <si>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</si>
  <si>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</si>
  <si>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</si>
  <si>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</si>
  <si>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</si>
  <si>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</si>
  <si>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</si>
  <si>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</si>
  <si>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</si>
  <si>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</si>
  <si>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</si>
  <si>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</si>
  <si>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</si>
  <si>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</si>
  <si>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</si>
  <si>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</si>
  <si>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</si>
  <si>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</si>
  <si>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</si>
  <si>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</si>
  <si>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</si>
  <si>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</si>
  <si>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</si>
  <si>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</si>
  <si>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</si>
  <si>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</si>
  <si>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</si>
  <si>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</si>
  <si>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</si>
  <si>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</si>
  <si>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</si>
  <si>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</si>
  <si>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</si>
  <si>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</si>
  <si>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</si>
  <si>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</si>
  <si>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</si>
  <si>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</si>
  <si>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</si>
  <si>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</si>
  <si>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</si>
  <si>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</si>
  <si>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</si>
  <si>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</si>
  <si>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</si>
  <si>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</si>
  <si>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</si>
  <si>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</si>
  <si>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</si>
  <si>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</si>
  <si>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</si>
  <si>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</si>
  <si>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</si>
  <si>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</si>
  <si>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</si>
  <si>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</si>
  <si>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</si>
  <si>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</si>
  <si>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</si>
  <si>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</si>
  <si>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</si>
  <si>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</si>
  <si>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</si>
  <si>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</si>
  <si>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</si>
  <si>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</si>
  <si>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</si>
  <si>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</si>
  <si>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</si>
  <si>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</si>
  <si>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</si>
  <si>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</si>
  <si>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</si>
  <si>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</si>
  <si>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</si>
  <si>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</si>
  <si>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</si>
  <si>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</si>
  <si>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</si>
  <si>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</si>
  <si>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</si>
  <si>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</si>
  <si>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</si>
  <si>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</si>
  <si>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</si>
  <si>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</si>
  <si>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</si>
  <si>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</si>
  <si>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</si>
  <si>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</si>
  <si>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</si>
  <si>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</si>
  <si>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</si>
  <si>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</si>
  <si>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</si>
  <si>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</si>
  <si>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</si>
  <si>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</si>
  <si>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</si>
  <si>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</si>
  <si>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</si>
  <si>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</si>
  <si>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</si>
  <si>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</si>
  <si>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</si>
  <si>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</si>
  <si>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</si>
  <si>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</si>
  <si>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</si>
  <si>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</si>
  <si>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</si>
  <si>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</si>
  <si>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</si>
  <si>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</si>
  <si>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</si>
  <si>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</si>
  <si>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</si>
  <si>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</si>
  <si>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</si>
  <si>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</si>
  <si>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</si>
  <si>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</si>
  <si>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</si>
  <si>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</si>
  <si>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</si>
  <si>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</si>
  <si>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</si>
  <si>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</si>
  <si>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</si>
  <si>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</si>
  <si>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</si>
  <si>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</si>
  <si>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</si>
  <si>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</si>
  <si>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</si>
  <si>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</si>
  <si>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</si>
  <si>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</si>
  <si>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</si>
  <si>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</si>
  <si>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</si>
  <si>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</si>
  <si>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</si>
  <si>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</si>
  <si>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</si>
  <si>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</si>
  <si>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</si>
  <si>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</si>
  <si>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</si>
  <si>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</si>
  <si>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</si>
  <si>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</si>
  <si>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</si>
  <si>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</si>
  <si>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</si>
  <si>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</si>
  <si>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</si>
  <si>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</si>
  <si>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</si>
  <si>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</si>
  <si>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</si>
  <si>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</si>
  <si>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</si>
  <si>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</si>
  <si>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</si>
  <si>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</si>
  <si>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</si>
  <si>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</si>
  <si>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</si>
  <si>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</si>
  <si>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</si>
  <si>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</si>
  <si>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</si>
  <si>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</si>
  <si>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</si>
  <si>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</si>
  <si>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</si>
  <si>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</si>
  <si>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</si>
  <si>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</si>
  <si>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</si>
  <si>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</si>
  <si>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</si>
  <si>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</si>
  <si>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</si>
  <si>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</si>
  <si>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</si>
  <si>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</si>
  <si>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</si>
  <si>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</si>
  <si>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</si>
  <si>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</si>
  <si>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</si>
  <si>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</si>
  <si>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</si>
  <si>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</si>
  <si>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</si>
  <si>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</si>
  <si>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</si>
  <si>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</si>
  <si>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</si>
  <si>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</si>
  <si>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</si>
  <si>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</si>
  <si>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</si>
  <si>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</si>
  <si>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</si>
  <si>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</si>
  <si>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</si>
  <si>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</si>
  <si>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</si>
  <si>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</si>
  <si>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</si>
  <si>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</si>
  <si>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</si>
  <si>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</si>
  <si>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</si>
  <si>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</si>
  <si>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</si>
  <si>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</si>
  <si>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</si>
  <si>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</si>
  <si>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</si>
  <si>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</si>
  <si>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</si>
  <si>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</si>
  <si>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</si>
  <si>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</si>
  <si>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</si>
  <si>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</si>
  <si>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</si>
  <si>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</si>
  <si>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</si>
  <si>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</si>
  <si>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</si>
  <si>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</si>
  <si>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</si>
  <si>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</si>
  <si>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</si>
  <si>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</si>
  <si>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</si>
  <si>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</si>
  <si>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</si>
  <si>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</si>
  <si>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</si>
  <si>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</si>
  <si>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</si>
  <si>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</si>
  <si>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</si>
  <si>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</si>
  <si>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</si>
  <si>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</si>
  <si>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</si>
  <si>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</si>
  <si>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</si>
  <si>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</si>
  <si>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</si>
  <si>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</si>
  <si>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</si>
  <si>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</si>
  <si>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</si>
  <si>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</si>
  <si>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</si>
  <si>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</si>
  <si>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</si>
  <si>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</si>
  <si>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</si>
  <si>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</si>
  <si>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</si>
  <si>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</si>
  <si>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</si>
  <si>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</si>
  <si>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</si>
  <si>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</si>
  <si>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</si>
  <si>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</si>
  <si>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</si>
  <si>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</si>
  <si>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</si>
  <si>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</si>
  <si>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</si>
  <si>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</si>
  <si>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</si>
  <si>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</si>
  <si>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</si>
  <si>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</si>
  <si>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</si>
  <si>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</si>
  <si>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</si>
  <si>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</si>
  <si>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</si>
  <si>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</si>
  <si>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</si>
  <si>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</si>
  <si>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</si>
  <si>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</si>
  <si>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</si>
  <si>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</si>
  <si>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</si>
  <si>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</si>
  <si>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</si>
  <si>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</si>
  <si>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</si>
  <si>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</si>
  <si>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</si>
  <si>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</si>
  <si>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</si>
  <si>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</si>
  <si>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</si>
  <si>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</si>
  <si>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</si>
  <si>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</si>
  <si>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</si>
  <si>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</si>
  <si>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</si>
  <si>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</si>
  <si>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</si>
  <si>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</si>
  <si>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</si>
  <si>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</si>
  <si>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</si>
  <si>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</si>
  <si>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</si>
  <si>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</si>
  <si>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</si>
  <si>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</si>
  <si>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</si>
  <si>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</si>
  <si>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</si>
  <si>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</si>
  <si>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</si>
  <si>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</si>
  <si>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</si>
  <si>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</si>
  <si>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</si>
  <si>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</si>
  <si>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</si>
  <si>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</si>
  <si>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</si>
  <si>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</si>
  <si>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</si>
  <si>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</si>
  <si>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</si>
  <si>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</si>
  <si>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</si>
  <si>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</si>
  <si>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</si>
  <si>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</si>
  <si>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</si>
  <si>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</si>
  <si>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</si>
  <si>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</si>
  <si>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</si>
  <si>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</si>
  <si>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</si>
  <si>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</si>
  <si>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</si>
  <si>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</si>
  <si>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</si>
  <si>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</si>
  <si>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</si>
  <si>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</si>
  <si>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</si>
  <si>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</si>
  <si>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</si>
  <si>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</si>
  <si>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</si>
  <si>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</si>
  <si>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</si>
  <si>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</si>
  <si>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</si>
  <si>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</si>
  <si>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</si>
  <si>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</si>
  <si>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</si>
  <si>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</si>
  <si>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</si>
  <si>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</si>
  <si>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</si>
  <si>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</si>
  <si>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</si>
  <si>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</si>
  <si>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</si>
  <si>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</si>
  <si>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</si>
  <si>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</si>
  <si>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</si>
  <si>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</si>
  <si>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</si>
  <si>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</si>
  <si>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</si>
  <si>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</si>
  <si>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</si>
  <si>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</si>
  <si>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</si>
  <si>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</si>
  <si>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</si>
  <si>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</si>
  <si>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</si>
  <si>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</si>
  <si>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</si>
  <si>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</si>
  <si>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</si>
  <si>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</si>
  <si>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</si>
  <si>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</si>
  <si>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</si>
  <si>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</si>
  <si>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</si>
  <si>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</si>
  <si>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</si>
  <si>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</si>
  <si>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</si>
  <si>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</si>
  <si>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</si>
  <si>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</si>
  <si>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</si>
  <si>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</si>
  <si>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</si>
  <si>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</si>
  <si>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</si>
  <si>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</si>
  <si>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</si>
  <si>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</si>
  <si>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</si>
  <si>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</si>
  <si>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</si>
  <si>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</si>
  <si>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</si>
  <si>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</si>
  <si>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</si>
  <si>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</si>
  <si>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</si>
  <si>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</si>
  <si>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</si>
  <si>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</si>
  <si>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</si>
  <si>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</si>
  <si>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</si>
  <si>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</si>
  <si>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</si>
  <si>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</si>
  <si>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</si>
  <si>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</si>
  <si>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</si>
  <si>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</si>
  <si>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</si>
  <si>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</si>
  <si>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</si>
  <si>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</si>
  <si>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</si>
  <si>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</si>
  <si>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</si>
  <si>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</si>
  <si>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</si>
  <si>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</si>
  <si>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</si>
  <si>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</si>
  <si>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</si>
  <si>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</si>
  <si>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</si>
  <si>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</si>
  <si>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</si>
  <si>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</si>
  <si>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</si>
  <si>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</si>
  <si>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</si>
  <si>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</si>
  <si>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</si>
  <si>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</si>
  <si>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</si>
  <si>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</si>
  <si>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</si>
  <si>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</si>
  <si>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</si>
  <si>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</si>
  <si>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</si>
  <si>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</si>
  <si>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</si>
  <si>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</si>
  <si>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</si>
  <si>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</si>
  <si>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</si>
  <si>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</si>
  <si>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</si>
  <si>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</si>
  <si>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</si>
  <si>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</si>
  <si>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</si>
  <si>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</si>
  <si>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</si>
  <si>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</si>
  <si>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</si>
  <si>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</si>
  <si>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</si>
  <si>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</si>
  <si>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</si>
  <si>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</si>
  <si>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</si>
  <si>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</si>
  <si>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</si>
  <si>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</si>
  <si>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</si>
  <si>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</si>
  <si>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</si>
  <si>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</si>
  <si>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</si>
  <si>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</si>
  <si>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</si>
  <si>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</si>
  <si>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</si>
  <si>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</si>
  <si>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</si>
  <si>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</si>
  <si>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</si>
  <si>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</si>
  <si>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</si>
  <si>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</si>
  <si>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</si>
  <si>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</si>
  <si>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</si>
  <si>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</si>
  <si>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</si>
  <si>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</si>
  <si>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</si>
  <si>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</si>
  <si>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</si>
  <si>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</si>
  <si>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</si>
  <si>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</si>
  <si>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</si>
  <si>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</si>
  <si>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</si>
  <si>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</si>
  <si>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</si>
  <si>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</si>
  <si>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</si>
  <si>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</si>
  <si>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</si>
  <si>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</si>
  <si>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</si>
  <si>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</si>
  <si>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</si>
  <si>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</si>
  <si>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</si>
  <si>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</si>
  <si>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</si>
  <si>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</si>
  <si>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</si>
  <si>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</si>
  <si>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</si>
  <si>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</si>
  <si>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</si>
  <si>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</si>
  <si>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</si>
  <si>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</si>
  <si>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</si>
  <si>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</si>
  <si>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</si>
  <si>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</si>
  <si>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</si>
  <si>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</si>
  <si>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</si>
  <si>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</si>
  <si>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</si>
  <si>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</si>
  <si>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</si>
  <si>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</si>
  <si>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</si>
  <si>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</si>
  <si>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</si>
  <si>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</si>
  <si>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</si>
  <si>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</si>
  <si>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</si>
  <si>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</si>
  <si>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</si>
  <si>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</si>
  <si>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</si>
  <si>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</si>
  <si>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</si>
  <si>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</si>
  <si>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</si>
  <si>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</si>
  <si>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</si>
  <si>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</si>
  <si>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</si>
  <si>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</si>
  <si>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</si>
  <si>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</si>
  <si>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</si>
  <si>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</si>
  <si>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</si>
  <si>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</si>
  <si>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</si>
  <si>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</si>
  <si>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</si>
  <si>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</si>
  <si>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</si>
  <si>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</si>
  <si>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</si>
  <si>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</si>
  <si>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</si>
  <si>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</si>
  <si>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</si>
  <si>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</si>
  <si>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</si>
  <si>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</si>
  <si>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</si>
  <si>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</si>
  <si>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</si>
  <si>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</si>
  <si>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</si>
  <si>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</si>
  <si>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</si>
  <si>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</si>
  <si>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</si>
  <si>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</si>
  <si>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</si>
  <si>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</si>
  <si>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</si>
  <si>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</si>
  <si>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</si>
  <si>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</si>
  <si>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</si>
  <si>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</si>
  <si>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</si>
  <si>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</si>
  <si>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</si>
  <si>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</si>
  <si>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</si>
  <si>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</si>
  <si>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</si>
  <si>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</si>
  <si>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</si>
  <si>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</si>
  <si>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</si>
  <si>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</si>
  <si>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</si>
  <si>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</si>
  <si>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</si>
  <si>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</si>
  <si>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</si>
  <si>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</si>
  <si>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</si>
  <si>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</si>
  <si>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</si>
  <si>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</si>
  <si>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</si>
  <si>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</si>
  <si>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</si>
  <si>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</si>
  <si>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</si>
  <si>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</si>
  <si>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</si>
  <si>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</si>
  <si>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</si>
  <si>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</si>
  <si>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</si>
  <si>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</si>
  <si>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</si>
  <si>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</si>
  <si>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</si>
  <si>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</si>
  <si>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</si>
  <si>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</si>
  <si>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</si>
  <si>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</si>
  <si>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</si>
  <si>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</si>
  <si>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</si>
  <si>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</si>
  <si>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</si>
  <si>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</si>
  <si>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</si>
  <si>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</si>
  <si>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</si>
  <si>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</si>
  <si>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</si>
  <si>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</si>
  <si>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</si>
  <si>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</si>
  <si>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</si>
  <si>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</si>
  <si>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</si>
  <si>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</si>
  <si>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</si>
  <si>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</si>
  <si>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</si>
  <si>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</si>
  <si>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</si>
  <si>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</si>
  <si>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</si>
  <si>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</si>
  <si>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</si>
  <si>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</si>
  <si>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</si>
  <si>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</si>
  <si>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</si>
  <si>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</si>
  <si>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</si>
  <si>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</si>
  <si>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</si>
  <si>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</si>
  <si>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</si>
  <si>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</si>
  <si>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</si>
  <si>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</si>
  <si>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</si>
  <si>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</si>
  <si>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</si>
  <si>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</si>
  <si>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</si>
  <si>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</si>
  <si>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</si>
  <si>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</si>
  <si>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</si>
  <si>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</si>
  <si>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</si>
  <si>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</si>
  <si>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</si>
  <si>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</si>
  <si>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</si>
  <si>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</si>
  <si>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</si>
  <si>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</si>
  <si>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</si>
  <si>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</si>
  <si>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</si>
  <si>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</si>
  <si>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</si>
  <si>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</si>
  <si>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</si>
  <si>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</si>
  <si>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</si>
  <si>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</si>
  <si>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</si>
  <si>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</si>
  <si>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</si>
  <si>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</si>
  <si>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</si>
  <si>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</si>
  <si>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</si>
  <si>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</si>
  <si>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</si>
  <si>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</si>
  <si>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</si>
  <si>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</si>
  <si>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</si>
  <si>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</si>
  <si>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</si>
  <si>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</si>
  <si>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</si>
  <si>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</si>
  <si>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</si>
  <si>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</si>
  <si>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</si>
  <si>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</si>
  <si>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</si>
  <si>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</si>
  <si>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</si>
  <si>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</si>
  <si>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</si>
  <si>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</si>
  <si>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</si>
  <si>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</si>
  <si>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</si>
  <si>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</si>
  <si>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</si>
  <si>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</si>
  <si>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</si>
  <si>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</si>
  <si>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</si>
  <si>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</si>
  <si>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</si>
  <si>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</si>
  <si>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</si>
  <si>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</si>
  <si>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</si>
  <si>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</si>
  <si>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</si>
  <si>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</si>
  <si>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</si>
  <si>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</si>
  <si>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</si>
  <si>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</si>
  <si>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</si>
  <si>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</si>
  <si>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</si>
  <si>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</si>
  <si>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</si>
  <si>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</si>
  <si>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</si>
  <si>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</si>
  <si>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</si>
  <si>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</si>
  <si>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</si>
  <si>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</si>
  <si>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</si>
  <si>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</si>
  <si>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</si>
  <si>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</si>
  <si>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</si>
  <si>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</si>
  <si>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</si>
  <si>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</si>
  <si>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</si>
  <si>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</si>
  <si>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</si>
  <si>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</si>
  <si>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</si>
  <si>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</si>
  <si>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</si>
  <si>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</si>
  <si>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</si>
  <si>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</si>
  <si>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</si>
  <si>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</si>
  <si>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</si>
  <si>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</si>
  <si>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</si>
  <si>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</si>
  <si>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</si>
  <si>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</si>
  <si>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</si>
  <si>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</si>
  <si>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</si>
  <si>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</si>
  <si>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</si>
  <si>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</si>
  <si>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</si>
  <si>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</si>
  <si>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</si>
  <si>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</si>
  <si>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</si>
  <si>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</si>
  <si>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</si>
  <si>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</si>
  <si>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</si>
  <si>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</si>
  <si>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</si>
  <si>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</si>
  <si>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</si>
  <si>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</si>
  <si>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</si>
  <si>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</si>
  <si>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</si>
  <si>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</si>
  <si>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</si>
  <si>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</si>
  <si>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</si>
  <si>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</si>
  <si>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</si>
  <si>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</si>
  <si>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</si>
  <si>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</si>
  <si>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</si>
  <si>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</si>
  <si>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</si>
  <si>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</si>
  <si>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</si>
  <si>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</si>
  <si>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</si>
  <si>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</si>
  <si>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</si>
  <si>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</si>
  <si>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</si>
  <si>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</si>
  <si>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</si>
  <si>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</si>
  <si>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</si>
  <si>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</si>
  <si>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</si>
  <si>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</si>
  <si>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</si>
  <si>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</si>
  <si>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</si>
  <si>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</si>
  <si>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</si>
  <si>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</si>
  <si>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</si>
  <si>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</si>
  <si>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</si>
  <si>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</si>
  <si>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</si>
  <si>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</si>
  <si>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</si>
  <si>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</si>
  <si>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</si>
  <si>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</si>
  <si>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</si>
  <si>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</si>
  <si>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</si>
  <si>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</si>
  <si>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</si>
  <si>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</si>
  <si>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</si>
  <si>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</si>
  <si>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</si>
  <si>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</si>
  <si>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</si>
  <si>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</si>
  <si>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</si>
  <si>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</si>
  <si>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</si>
  <si>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</si>
  <si>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</si>
  <si>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</si>
  <si>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</si>
  <si>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</si>
  <si>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</si>
  <si>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</si>
  <si>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</si>
  <si>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</si>
  <si>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</si>
  <si>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</si>
  <si>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</si>
  <si>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</si>
  <si>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</si>
  <si>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</si>
  <si>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</si>
  <si>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</si>
  <si>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</si>
  <si>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</si>
  <si>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</si>
  <si>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</si>
  <si>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</si>
  <si>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</si>
  <si>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</si>
  <si>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</si>
  <si>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</si>
  <si>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</si>
  <si>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</si>
  <si>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</si>
  <si>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</si>
  <si>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</si>
  <si>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</si>
  <si>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</si>
  <si>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</si>
  <si>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</si>
  <si>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</si>
  <si>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</si>
  <si>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</si>
  <si>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</si>
  <si>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</si>
  <si>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</si>
  <si>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</si>
  <si>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</si>
  <si>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</si>
  <si>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</si>
  <si>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</si>
  <si>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</si>
  <si>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</si>
  <si>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</si>
  <si>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</si>
  <si>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</si>
  <si>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</si>
  <si>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</si>
  <si>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</si>
  <si>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</si>
  <si>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</si>
  <si>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</si>
  <si>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</si>
  <si>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</si>
  <si>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</si>
  <si>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</si>
  <si>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</si>
  <si>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</si>
  <si>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</si>
  <si>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</si>
  <si>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</si>
  <si>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</si>
  <si>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</si>
  <si>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</si>
  <si>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</si>
  <si>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</si>
  <si>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</si>
  <si>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</si>
  <si>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</si>
  <si>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</si>
  <si>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</si>
  <si>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</si>
  <si>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</si>
  <si>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</si>
  <si>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</si>
  <si>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</si>
  <si>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</si>
  <si>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</si>
  <si>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</si>
  <si>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</si>
  <si>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</si>
  <si>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</si>
  <si>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</si>
  <si>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</si>
  <si>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</si>
  <si>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</si>
  <si>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</si>
  <si>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</si>
  <si>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</si>
  <si>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</si>
  <si>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</si>
  <si>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</si>
  <si>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</si>
  <si>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</si>
  <si>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</si>
  <si>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</si>
  <si>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</si>
  <si>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</si>
  <si>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</si>
  <si>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</si>
  <si>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</si>
  <si>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</si>
  <si>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</si>
  <si>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</si>
  <si>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</si>
  <si>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</si>
  <si>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</si>
  <si>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</si>
  <si>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</si>
  <si>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</si>
  <si>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</si>
  <si>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</si>
  <si>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</si>
  <si>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</si>
  <si>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</si>
  <si>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</si>
  <si>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</si>
  <si>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</si>
  <si>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</si>
  <si>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</si>
  <si>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</si>
  <si>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</si>
  <si>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</si>
  <si>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</si>
  <si>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</si>
  <si>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</si>
  <si>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</si>
  <si>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</si>
  <si>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</si>
  <si>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</si>
  <si>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</si>
  <si>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</si>
  <si>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</si>
  <si>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</si>
  <si>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</si>
  <si>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</si>
  <si>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</si>
  <si>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</si>
  <si>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</si>
  <si>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</si>
  <si>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</si>
  <si>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</si>
  <si>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</si>
  <si>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</si>
  <si>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</si>
  <si>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</si>
  <si>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</si>
  <si>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</si>
  <si>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</si>
  <si>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</si>
  <si>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</si>
  <si>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</si>
  <si>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</si>
  <si>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</si>
  <si>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</si>
  <si>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</si>
  <si>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</si>
  <si>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</si>
  <si>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</si>
  <si>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</si>
  <si>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</si>
  <si>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</si>
  <si>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</si>
  <si>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</si>
  <si>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</si>
  <si>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</si>
  <si>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</si>
  <si>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</si>
  <si>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</si>
  <si>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</si>
  <si>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</si>
  <si>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</si>
  <si>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</si>
  <si>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</si>
  <si>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</si>
  <si>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</si>
  <si>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</si>
  <si>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</si>
  <si>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</si>
  <si>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</si>
  <si>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</si>
  <si>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</si>
  <si>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</si>
  <si>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</si>
  <si>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</si>
  <si>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</si>
  <si>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</si>
  <si>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</si>
  <si>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</si>
  <si>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</si>
  <si>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</si>
  <si>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</si>
  <si>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</si>
  <si>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</si>
  <si>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</si>
  <si>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</si>
  <si>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</si>
  <si>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</si>
  <si>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</si>
  <si>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</si>
  <si>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</si>
  <si>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</si>
  <si>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</si>
  <si>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</si>
  <si>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</si>
  <si>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</si>
  <si>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</si>
  <si>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</si>
  <si>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</si>
  <si>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</si>
  <si>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</si>
  <si>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</si>
  <si>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</si>
  <si>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</si>
  <si>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</si>
  <si>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</si>
  <si>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</si>
  <si>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</si>
  <si>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</si>
  <si>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</si>
  <si>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</si>
  <si>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</si>
  <si>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</si>
  <si>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</si>
  <si>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</si>
  <si>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</si>
  <si>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</si>
  <si>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</si>
  <si>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</si>
  <si>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</si>
  <si>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</si>
  <si>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</si>
  <si>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</si>
  <si>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</si>
  <si>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</si>
  <si>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</si>
  <si>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</si>
  <si>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</si>
  <si>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</si>
  <si>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</si>
  <si>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</si>
  <si>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</si>
  <si>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</si>
  <si>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</si>
  <si>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</si>
  <si>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</si>
  <si>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</si>
  <si>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</si>
  <si>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</si>
  <si>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</si>
  <si>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</si>
  <si>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</si>
  <si>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</si>
  <si>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</si>
  <si>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</si>
  <si>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</si>
  <si>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</si>
  <si>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</si>
  <si>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</si>
  <si>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</si>
  <si>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</si>
  <si>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</si>
  <si>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</si>
  <si>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</si>
  <si>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</si>
  <si>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</si>
  <si>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</si>
  <si>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</si>
  <si>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</si>
  <si>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</si>
  <si>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</si>
  <si>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</si>
  <si>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</si>
  <si>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</si>
  <si>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</si>
  <si>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</si>
  <si>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</si>
  <si>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</si>
  <si>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</si>
  <si>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</si>
  <si>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</si>
  <si>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</si>
  <si>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</si>
  <si>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</si>
  <si>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</si>
  <si>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</si>
  <si>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</si>
  <si>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</si>
  <si>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</si>
  <si>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</si>
  <si>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</si>
  <si>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</si>
  <si>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</si>
  <si>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</si>
  <si>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</si>
  <si>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</si>
  <si>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</si>
  <si>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</si>
  <si>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</si>
  <si>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</si>
  <si>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</si>
  <si>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</si>
  <si>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</si>
  <si>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</si>
  <si>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</si>
  <si>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</si>
  <si>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</si>
  <si>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</si>
  <si>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</si>
  <si>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</si>
  <si>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</si>
  <si>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</si>
  <si>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</si>
  <si>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</si>
  <si>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</si>
  <si>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</si>
  <si>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</si>
  <si>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</si>
  <si>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</si>
  <si>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</si>
  <si>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</si>
  <si>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</si>
  <si>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</si>
  <si>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</si>
  <si>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</si>
  <si>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</si>
  <si>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</si>
  <si>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</si>
  <si>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</si>
  <si>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</si>
  <si>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</si>
  <si>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</si>
  <si>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</si>
  <si>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</si>
  <si>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</si>
  <si>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</si>
  <si>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</si>
  <si>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</si>
  <si>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</si>
  <si>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</si>
  <si>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</si>
  <si>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</si>
  <si>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</si>
  <si>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</si>
  <si>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</si>
  <si>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</si>
  <si>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</si>
  <si>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</si>
  <si>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</si>
  <si>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</si>
  <si>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</si>
  <si>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</si>
  <si>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</si>
  <si>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</si>
  <si>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</si>
  <si>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</si>
  <si>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</si>
  <si>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</si>
  <si>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</si>
  <si>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</si>
  <si>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</si>
  <si>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</si>
  <si>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</si>
  <si>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</si>
  <si>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</si>
  <si>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</si>
  <si>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</si>
  <si>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</si>
  <si>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</si>
  <si>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</si>
  <si>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</si>
  <si>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</si>
  <si>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</si>
  <si>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</si>
  <si>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</si>
  <si>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</si>
  <si>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</si>
  <si>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</si>
  <si>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</si>
  <si>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</si>
  <si>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</si>
  <si>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</si>
  <si>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</si>
  <si>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</si>
  <si>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</si>
  <si>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</si>
  <si>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</si>
  <si>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</si>
  <si>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</si>
  <si>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</si>
  <si>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</si>
  <si>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</si>
  <si>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</si>
  <si>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</si>
  <si>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</si>
  <si>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</si>
  <si>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</si>
  <si>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</si>
  <si>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</si>
  <si>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</si>
  <si>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</si>
  <si>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</si>
  <si>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</si>
  <si>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</si>
  <si>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</si>
  <si>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</si>
  <si>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</si>
  <si>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</si>
  <si>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</si>
  <si>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</si>
  <si>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</si>
  <si>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</si>
  <si>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</si>
  <si>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</si>
  <si>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</si>
  <si>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</si>
  <si>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</si>
  <si>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</si>
  <si>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</si>
  <si>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</si>
  <si>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</si>
  <si>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</si>
  <si>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</si>
  <si>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</si>
  <si>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</si>
  <si>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</si>
  <si>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</si>
  <si>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</si>
  <si>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</si>
  <si>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</si>
  <si>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</si>
  <si>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</si>
  <si>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</si>
  <si>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</si>
  <si>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</si>
  <si>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</si>
  <si>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</si>
  <si>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</si>
  <si>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</si>
  <si>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</si>
  <si>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</si>
  <si>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</si>
  <si>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</si>
  <si>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</si>
  <si>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</si>
  <si>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</si>
  <si>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</si>
  <si>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</si>
  <si>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</si>
  <si>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</si>
  <si>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</si>
  <si>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</si>
  <si>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</si>
  <si>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</si>
  <si>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</si>
  <si>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</si>
  <si>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</si>
  <si>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</si>
  <si>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</si>
  <si>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</si>
  <si>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</si>
  <si>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</si>
  <si>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</si>
  <si>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</si>
  <si>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</si>
  <si>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</si>
  <si>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</si>
  <si>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</si>
  <si>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</si>
  <si>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</si>
  <si>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</si>
  <si>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</si>
  <si>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</si>
  <si>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</si>
  <si>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</si>
  <si>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</si>
  <si>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</si>
  <si>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</si>
  <si>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</si>
  <si>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</si>
  <si>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</si>
  <si>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</si>
  <si>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</si>
  <si>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</si>
  <si>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</si>
  <si>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</si>
  <si>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</si>
  <si>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</si>
  <si>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</si>
  <si>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</si>
  <si>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</si>
  <si>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</si>
  <si>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</si>
  <si>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</si>
  <si>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</si>
  <si>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</si>
  <si>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</si>
  <si>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</si>
  <si>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</si>
  <si>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</si>
  <si>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</si>
  <si>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</si>
  <si>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</si>
  <si>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</si>
  <si>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</si>
  <si>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</si>
  <si>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</si>
  <si>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</si>
  <si>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</si>
  <si>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</si>
  <si>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</si>
  <si>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</si>
  <si>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</si>
  <si>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</si>
  <si>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</si>
  <si>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</si>
  <si>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</si>
  <si>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</si>
  <si>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</si>
  <si>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</si>
  <si>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</si>
  <si>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</si>
  <si>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</si>
  <si>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</si>
  <si>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</si>
  <si>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</si>
  <si>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</si>
  <si>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</si>
  <si>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</si>
  <si>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</si>
  <si>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</si>
  <si>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</si>
  <si>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</si>
  <si>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</si>
  <si>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</si>
  <si>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</si>
  <si>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</si>
  <si>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</si>
  <si>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</si>
  <si>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</si>
  <si>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</si>
  <si>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</si>
  <si>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</si>
  <si>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</si>
  <si>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</si>
  <si>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</si>
  <si>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</si>
  <si>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</si>
  <si>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</si>
  <si>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</si>
  <si>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</si>
  <si>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</si>
  <si>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</si>
  <si>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</si>
  <si>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</si>
  <si>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</si>
  <si>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</si>
  <si>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</si>
  <si>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</si>
  <si>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</si>
  <si>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</si>
  <si>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</si>
  <si>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</si>
  <si>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</si>
  <si>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</si>
  <si>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</si>
  <si>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</si>
  <si>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</si>
  <si>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</si>
  <si>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</si>
  <si>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</si>
  <si>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</si>
  <si>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</si>
  <si>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</si>
  <si>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</si>
  <si>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</si>
  <si>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</si>
  <si>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</si>
  <si>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</si>
  <si>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</si>
  <si>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</si>
  <si>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</si>
  <si>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</si>
  <si>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</si>
  <si>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</si>
  <si>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</si>
  <si>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</si>
  <si>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</si>
  <si>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</si>
  <si>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</si>
  <si>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</si>
  <si>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</si>
  <si>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</si>
  <si>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</si>
  <si>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</si>
  <si>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</si>
  <si>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</si>
  <si>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</si>
  <si>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</si>
  <si>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</si>
  <si>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</si>
  <si>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</si>
  <si>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</si>
  <si>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</si>
  <si>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</si>
  <si>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</si>
  <si>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</si>
  <si>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</si>
  <si>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</si>
  <si>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</si>
  <si>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</si>
  <si>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</si>
  <si>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</si>
  <si>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</si>
  <si>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</si>
  <si>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</si>
  <si>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</si>
  <si>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</si>
  <si>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</si>
  <si>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</si>
  <si>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</si>
  <si>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</si>
  <si>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</si>
  <si>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</si>
  <si>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</si>
  <si>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</si>
  <si>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</si>
  <si>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</si>
  <si>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</si>
  <si>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</si>
  <si>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</si>
  <si>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</si>
  <si>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</si>
  <si>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</si>
  <si>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</si>
  <si>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</si>
  <si>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</si>
  <si>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</si>
  <si>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</si>
  <si>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</si>
  <si>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</si>
  <si>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</si>
  <si>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</si>
  <si>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</si>
  <si>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</si>
  <si>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</si>
  <si>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</si>
  <si>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</si>
  <si>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</si>
  <si>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</si>
  <si>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</si>
  <si>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</si>
  <si>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</si>
  <si>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</si>
  <si>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</si>
  <si>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</si>
  <si>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</si>
  <si>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</si>
  <si>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</si>
  <si>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</si>
  <si>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</si>
  <si>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</si>
  <si>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</si>
  <si>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</si>
  <si>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</si>
  <si>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</si>
  <si>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</si>
  <si>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</si>
  <si>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</si>
  <si>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</si>
  <si>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</si>
  <si>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</si>
  <si>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</si>
  <si>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</si>
  <si>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</si>
  <si>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</si>
  <si>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</si>
  <si>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</si>
  <si>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</si>
  <si>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</si>
  <si>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</si>
  <si>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</si>
  <si>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</si>
  <si>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</si>
  <si>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</si>
  <si>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</si>
  <si>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</si>
  <si>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</si>
  <si>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</si>
  <si>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</si>
  <si>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</si>
  <si>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</si>
  <si>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</si>
  <si>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</si>
  <si>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</si>
  <si>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</si>
  <si>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</si>
  <si>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</si>
  <si>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</si>
  <si>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</si>
  <si>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</si>
  <si>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</si>
  <si>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</si>
  <si>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</si>
  <si>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</si>
  <si>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</si>
  <si>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</si>
  <si>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</si>
  <si>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</si>
  <si>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</si>
  <si>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</si>
  <si>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</si>
  <si>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</si>
  <si>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</si>
  <si>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</si>
  <si>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</si>
  <si>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</si>
  <si>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</si>
  <si>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</si>
  <si>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</si>
  <si>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</si>
  <si>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</si>
  <si>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</si>
  <si>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</si>
  <si>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</si>
  <si>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</si>
  <si>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</si>
  <si>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</si>
  <si>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</si>
  <si>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</si>
  <si>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</si>
  <si>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</si>
  <si>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</si>
  <si>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</si>
  <si>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</si>
  <si>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</si>
  <si>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</si>
  <si>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</si>
  <si>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</si>
  <si>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</si>
  <si>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</si>
  <si>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</si>
  <si>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</si>
  <si>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</si>
  <si>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</si>
  <si>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</si>
  <si>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</si>
  <si>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</si>
  <si>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</si>
  <si>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</si>
  <si>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</si>
  <si>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</si>
  <si>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</si>
  <si>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</si>
  <si>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</si>
  <si>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</si>
  <si>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</si>
  <si>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</si>
  <si>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</si>
  <si>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</si>
  <si>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</si>
  <si>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</si>
  <si>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</si>
  <si>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</si>
  <si>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</si>
  <si>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</si>
  <si>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</si>
  <si>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</si>
  <si>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</si>
  <si>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</si>
  <si>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</si>
  <si>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</si>
  <si>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</si>
  <si>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</si>
  <si>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</si>
  <si>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</si>
  <si>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</si>
  <si>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</si>
  <si>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</si>
  <si>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</si>
  <si>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</si>
  <si>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</si>
  <si>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</si>
  <si>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</si>
  <si>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</si>
  <si>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</si>
  <si>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</si>
  <si>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</si>
  <si>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</si>
  <si>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</si>
  <si>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</si>
  <si>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</si>
  <si>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</si>
  <si>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</si>
  <si>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</si>
  <si>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</si>
  <si>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</si>
  <si>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</si>
  <si>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</si>
  <si>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</si>
  <si>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</si>
  <si>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</si>
  <si>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</si>
  <si>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</si>
  <si>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</si>
  <si>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</si>
  <si>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</si>
  <si>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</si>
  <si>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</si>
  <si>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</si>
  <si>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</si>
  <si>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</si>
  <si>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</si>
  <si>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</si>
  <si>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</si>
  <si>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</si>
  <si>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</si>
  <si>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</si>
  <si>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</si>
  <si>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</si>
  <si>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</si>
  <si>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</si>
  <si>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</si>
  <si>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</si>
  <si>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</si>
  <si>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</si>
  <si>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</si>
  <si>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</si>
  <si>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</si>
  <si>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</si>
  <si>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</si>
  <si>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</si>
  <si>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</si>
  <si>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</si>
  <si>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</si>
  <si>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</si>
  <si>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</si>
  <si>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</si>
  <si>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</si>
  <si>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</si>
  <si>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</si>
  <si>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</si>
  <si>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</si>
  <si>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</si>
  <si>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</si>
  <si>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</si>
  <si>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</si>
  <si>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</si>
  <si>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</si>
  <si>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</si>
  <si>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</si>
  <si>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</si>
  <si>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</si>
  <si>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</si>
  <si>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</si>
  <si>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</si>
  <si>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</si>
  <si>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</si>
  <si>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</si>
  <si>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</si>
  <si>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</si>
  <si>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</si>
  <si>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</si>
  <si>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</si>
  <si>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</si>
  <si>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</si>
  <si>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</si>
  <si>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</si>
  <si>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</si>
  <si>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</si>
  <si>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</si>
  <si>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</si>
  <si>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</si>
  <si>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</si>
  <si>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</si>
  <si>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</si>
  <si>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</si>
  <si>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</si>
  <si>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</si>
  <si>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</si>
  <si>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</si>
  <si>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</si>
  <si>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</si>
  <si>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</si>
  <si>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</si>
  <si>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</si>
  <si>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</si>
  <si>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</si>
  <si>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</si>
  <si>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</si>
  <si>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</si>
  <si>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</si>
  <si>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</si>
  <si>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</si>
  <si>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</si>
  <si>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</si>
  <si>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</si>
  <si>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</si>
  <si>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</si>
  <si>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</si>
  <si>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</si>
  <si>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</si>
  <si>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</si>
  <si>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</si>
  <si>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</si>
  <si>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</si>
  <si>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</si>
  <si>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</si>
  <si>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</si>
  <si>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</si>
  <si>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</si>
  <si>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</si>
  <si>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</si>
  <si>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</si>
  <si>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</si>
  <si>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</si>
  <si>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</si>
  <si>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</si>
  <si>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</si>
  <si>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</si>
  <si>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</si>
  <si>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</si>
  <si>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</si>
  <si>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</si>
  <si>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</si>
  <si>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</si>
  <si>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</si>
  <si>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</si>
  <si>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</si>
  <si>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</si>
  <si>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</si>
  <si>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</si>
  <si>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</si>
  <si>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</si>
  <si>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</si>
  <si>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</si>
  <si>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</si>
  <si>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</si>
  <si>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</si>
  <si>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</si>
  <si>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</si>
  <si>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</si>
  <si>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</si>
  <si>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</si>
  <si>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</si>
  <si>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</si>
  <si>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</si>
  <si>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</si>
  <si>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</si>
  <si>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</si>
  <si>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</si>
  <si>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</si>
  <si>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</si>
  <si>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</si>
  <si>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</si>
  <si>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</si>
  <si>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</si>
  <si>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</si>
  <si>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</si>
  <si>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</si>
  <si>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</si>
  <si>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</si>
  <si>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</si>
  <si>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</si>
  <si>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</si>
  <si>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</si>
  <si>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</si>
  <si>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</si>
  <si>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</si>
  <si>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</si>
  <si>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</si>
  <si>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</si>
  <si>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</si>
  <si>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</si>
  <si>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</si>
  <si>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</si>
  <si>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</si>
  <si>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</si>
  <si>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</si>
  <si>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</si>
  <si>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</si>
  <si>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</si>
  <si>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</si>
  <si>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</si>
  <si>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</si>
  <si>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</si>
  <si>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</si>
  <si>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</si>
  <si>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</si>
  <si>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</si>
  <si>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</si>
  <si>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</si>
  <si>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</si>
  <si>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</si>
  <si>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</si>
  <si>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</si>
  <si>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</si>
  <si>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</si>
  <si>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</si>
  <si>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</si>
  <si>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</si>
  <si>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</si>
  <si>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</si>
  <si>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</si>
  <si>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</si>
  <si>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</si>
  <si>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</si>
  <si>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</si>
  <si>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</si>
  <si>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</si>
  <si>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</si>
  <si>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</si>
  <si>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</si>
  <si>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</si>
  <si>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</si>
  <si>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</si>
  <si>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</si>
  <si>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</si>
  <si>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</si>
  <si>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</si>
  <si>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</si>
  <si>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</si>
  <si>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</si>
  <si>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</si>
  <si>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</si>
  <si>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</si>
  <si>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</si>
  <si>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</si>
  <si>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</si>
  <si>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</si>
  <si>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</si>
  <si>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</si>
  <si>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</si>
  <si>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</si>
  <si>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</si>
  <si>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</si>
  <si>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</si>
  <si>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</si>
  <si>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</si>
  <si>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</si>
  <si>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</si>
  <si>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</si>
  <si>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</si>
  <si>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</si>
  <si>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</si>
  <si>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</si>
  <si>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</si>
  <si>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</si>
  <si>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</si>
  <si>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</si>
  <si>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</si>
  <si>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</si>
  <si>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</si>
  <si>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</si>
  <si>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</si>
  <si>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</si>
  <si>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</si>
  <si>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</si>
  <si>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</si>
  <si>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</si>
  <si>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</si>
  <si>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</si>
  <si>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</si>
  <si>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</si>
  <si>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</si>
  <si>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</si>
  <si>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</si>
  <si>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</si>
  <si>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</si>
  <si>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</si>
  <si>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</si>
  <si>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</si>
  <si>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</si>
  <si>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</si>
  <si>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</si>
  <si>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</si>
  <si>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</si>
  <si>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</si>
  <si>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</si>
  <si>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</si>
  <si>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</si>
  <si>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</si>
  <si>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</si>
  <si>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</si>
  <si>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</si>
  <si>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</si>
  <si>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</si>
  <si>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</si>
  <si>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</si>
  <si>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</si>
  <si>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</si>
  <si>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</si>
  <si>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</si>
  <si>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</si>
  <si>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</si>
  <si>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</si>
  <si>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</si>
  <si>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</si>
  <si>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</si>
  <si>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</si>
  <si>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</si>
  <si>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</si>
  <si>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</si>
  <si>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</si>
  <si>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</si>
  <si>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</si>
  <si>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</si>
  <si>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</si>
  <si>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</si>
  <si>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</si>
  <si>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</si>
  <si>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</si>
  <si>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</si>
  <si>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</si>
  <si>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</si>
  <si>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</si>
  <si>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</si>
  <si>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</si>
  <si>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</si>
  <si>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</si>
  <si>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</si>
  <si>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</si>
  <si>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</si>
  <si>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</si>
  <si>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</si>
  <si>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</si>
  <si>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</si>
  <si>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</si>
  <si>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</si>
  <si>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</si>
  <si>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</si>
  <si>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</si>
  <si>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</si>
  <si>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</si>
  <si>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</si>
  <si>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</si>
  <si>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</si>
  <si>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</si>
  <si>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</si>
  <si>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</si>
  <si>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</si>
  <si>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</si>
  <si>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</si>
  <si>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</si>
  <si>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</si>
  <si>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</si>
  <si>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</si>
  <si>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</si>
  <si>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</si>
  <si>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</si>
  <si>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</si>
  <si>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</si>
  <si>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</si>
  <si>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</si>
  <si>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</si>
  <si>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</si>
  <si>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</si>
  <si>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</si>
  <si>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</si>
  <si>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</si>
  <si>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</si>
  <si>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</si>
  <si>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</si>
  <si>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</si>
  <si>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</si>
  <si>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</si>
  <si>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</si>
  <si>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</si>
  <si>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</si>
  <si>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</si>
  <si>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</si>
  <si>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</si>
  <si>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</si>
  <si>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</si>
  <si>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</si>
  <si>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</si>
  <si>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</si>
  <si>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</si>
  <si>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</si>
  <si>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</si>
  <si>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</si>
  <si>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</si>
  <si>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</si>
  <si>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</si>
  <si>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</si>
  <si>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</si>
  <si>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</si>
  <si>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</si>
  <si>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</si>
  <si>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</si>
  <si>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</si>
  <si>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</si>
  <si>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</si>
  <si>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</si>
  <si>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</si>
  <si>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</si>
  <si>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</si>
  <si>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</si>
  <si>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</si>
  <si>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</si>
  <si>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</si>
  <si>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</si>
  <si>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</si>
  <si>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</si>
  <si>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</si>
  <si>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</si>
  <si>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</si>
  <si>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</si>
  <si>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</si>
  <si>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</si>
  <si>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</si>
  <si>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</si>
  <si>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</si>
  <si>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</si>
  <si>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</si>
  <si>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</si>
  <si>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</si>
  <si>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</si>
  <si>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</si>
  <si>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</si>
  <si>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</si>
  <si>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</si>
  <si>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</si>
  <si>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</si>
  <si>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</si>
  <si>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</si>
  <si>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</si>
  <si>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</si>
  <si>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</si>
  <si>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</si>
  <si>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</si>
  <si>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</si>
  <si>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</si>
  <si>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</si>
  <si>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</si>
  <si>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</si>
  <si>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</si>
  <si>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</si>
  <si>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</si>
  <si>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</si>
  <si>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</si>
  <si>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</si>
  <si>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</si>
  <si>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</si>
  <si>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</si>
  <si>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</si>
  <si>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</si>
  <si>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</si>
  <si>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</si>
  <si>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</si>
  <si>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</si>
  <si>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</si>
  <si>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</si>
  <si>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</si>
  <si>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</si>
  <si>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</si>
  <si>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</si>
  <si>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</si>
  <si>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</si>
  <si>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</si>
  <si>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</si>
  <si>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</si>
  <si>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</si>
  <si>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</si>
  <si>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</si>
  <si>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</si>
  <si>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</si>
  <si>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</si>
  <si>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</si>
  <si>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</si>
  <si>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</si>
  <si>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</si>
  <si>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</si>
  <si>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</si>
  <si>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</si>
  <si>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</si>
  <si>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</si>
  <si>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</si>
  <si>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</si>
  <si>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</si>
  <si>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</si>
  <si>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</si>
  <si>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</si>
  <si>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</si>
  <si>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</si>
  <si>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</si>
  <si>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</si>
  <si>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</si>
  <si>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</si>
  <si>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</si>
  <si>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</si>
  <si>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</si>
  <si>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</si>
  <si>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</si>
  <si>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</si>
  <si>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</si>
  <si>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</si>
  <si>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</si>
  <si>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</si>
  <si>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</si>
  <si>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</si>
  <si>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</si>
  <si>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</si>
  <si>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</si>
  <si>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</si>
  <si>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</si>
  <si>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</si>
  <si>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</si>
  <si>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</si>
  <si>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</si>
  <si>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</si>
  <si>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</si>
  <si>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</si>
  <si>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</si>
  <si>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</si>
  <si>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</si>
  <si>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</si>
  <si>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</si>
  <si>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</si>
  <si>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</si>
  <si>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</si>
  <si>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</si>
  <si>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</si>
  <si>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</si>
  <si>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</si>
  <si>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</si>
  <si>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</si>
  <si>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</si>
  <si>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</si>
  <si>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</si>
  <si>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</si>
  <si>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</si>
  <si>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</si>
  <si>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</si>
  <si>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</si>
  <si>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</si>
  <si>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</si>
  <si>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</si>
  <si>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</si>
  <si>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</si>
  <si>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</si>
  <si>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</si>
  <si>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</si>
  <si>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</si>
  <si>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</si>
  <si>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</si>
  <si>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</si>
  <si>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</si>
  <si>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</si>
  <si>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</si>
  <si>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</si>
  <si>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</si>
  <si>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</si>
  <si>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</si>
  <si>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</si>
  <si>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</si>
  <si>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</si>
  <si>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</si>
  <si>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</si>
  <si>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</si>
  <si>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</si>
  <si>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</si>
  <si>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</si>
  <si>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</si>
  <si>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</si>
  <si>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</si>
  <si>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</si>
  <si>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</si>
  <si>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</si>
  <si>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</si>
  <si>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</si>
  <si>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</si>
  <si>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</si>
  <si>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</si>
  <si>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</si>
  <si>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</si>
  <si>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</si>
  <si>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</si>
  <si>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</si>
  <si>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</si>
  <si>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</si>
  <si>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</si>
  <si>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</si>
  <si>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</si>
  <si>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</si>
  <si>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</si>
  <si>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</si>
  <si>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</si>
  <si>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</si>
  <si>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</si>
  <si>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</si>
  <si>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</si>
  <si>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</si>
  <si>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</si>
  <si>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</si>
  <si>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</si>
  <si>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</si>
  <si>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</si>
  <si>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</si>
  <si>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</si>
  <si>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</si>
  <si>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</si>
  <si>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</si>
  <si>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</si>
  <si>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</si>
  <si>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</si>
  <si>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</si>
  <si>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</si>
  <si>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</si>
  <si>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</si>
  <si>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</si>
  <si>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</si>
  <si>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</si>
  <si>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</si>
  <si>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</si>
  <si>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</si>
  <si>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</si>
  <si>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</si>
  <si>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</si>
  <si>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</si>
  <si>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</si>
  <si>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</si>
  <si>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</si>
  <si>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</si>
  <si>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</si>
  <si>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</si>
  <si>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</si>
  <si>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</si>
  <si>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</si>
  <si>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</si>
  <si>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</si>
  <si>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</si>
  <si>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</si>
  <si>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</si>
  <si>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</si>
  <si>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</si>
  <si>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</si>
  <si>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</si>
  <si>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</si>
  <si>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</si>
  <si>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</si>
  <si>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</si>
  <si>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</si>
  <si>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</si>
  <si>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</si>
  <si>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</si>
  <si>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</si>
  <si>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</si>
  <si>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</si>
  <si>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</si>
  <si>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</si>
  <si>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</si>
  <si>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</si>
  <si>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</si>
  <si>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</si>
  <si>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</si>
  <si>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</si>
  <si>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</si>
  <si>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</si>
  <si>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</si>
  <si>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</si>
  <si>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</si>
  <si>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</si>
  <si>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</si>
  <si>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</si>
  <si>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</si>
  <si>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</si>
  <si>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</si>
  <si>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</si>
  <si>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</si>
  <si>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</si>
  <si>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</si>
  <si>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</si>
  <si>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</si>
  <si>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</si>
  <si>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</si>
  <si>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</si>
  <si>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</si>
  <si>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</si>
  <si>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</si>
  <si>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</si>
  <si>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</si>
  <si>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</si>
  <si>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</si>
  <si>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</si>
  <si>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</si>
  <si>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</si>
  <si>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</si>
  <si>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</si>
  <si>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</si>
  <si>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</si>
  <si>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</si>
  <si>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</si>
  <si>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</si>
  <si>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</si>
  <si>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</si>
  <si>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</si>
  <si>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</si>
  <si>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</si>
  <si>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</si>
  <si>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</si>
  <si>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</si>
  <si>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</si>
  <si>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</si>
  <si>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</si>
  <si>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</si>
  <si>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</si>
  <si>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</si>
  <si>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</si>
  <si>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</si>
  <si>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</si>
  <si>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</si>
  <si>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</si>
  <si>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</si>
  <si>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</si>
  <si>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</si>
  <si>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</si>
  <si>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</si>
  <si>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</si>
  <si>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</si>
  <si>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</si>
  <si>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</si>
  <si>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</si>
  <si>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</si>
  <si>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</si>
  <si>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</si>
  <si>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</si>
  <si>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</si>
  <si>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</si>
  <si>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</si>
  <si>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</si>
  <si>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</si>
  <si>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</si>
  <si>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</si>
  <si>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</si>
  <si>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</si>
  <si>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</si>
  <si>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</si>
  <si>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</si>
  <si>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</si>
  <si>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</si>
  <si>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</si>
  <si>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</si>
  <si>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</si>
  <si>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</si>
  <si>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</si>
  <si>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</si>
  <si>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</si>
  <si>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</si>
  <si>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</si>
  <si>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</si>
  <si>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</si>
  <si>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</si>
  <si>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</si>
  <si>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</si>
  <si>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</si>
  <si>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</si>
  <si>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</si>
  <si>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</si>
  <si>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</si>
  <si>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</si>
  <si>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</si>
  <si>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</si>
  <si>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</si>
  <si>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</si>
  <si>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</si>
  <si>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</si>
  <si>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</si>
  <si>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</si>
  <si>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</si>
  <si>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</si>
  <si>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</si>
  <si>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</si>
  <si>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</si>
  <si>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</si>
  <si>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</si>
  <si>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</si>
  <si>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</si>
  <si>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</si>
  <si>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</si>
  <si>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</si>
  <si>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</si>
  <si>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</si>
  <si>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</si>
  <si>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</si>
  <si>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</si>
  <si>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</si>
  <si>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</si>
  <si>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</si>
  <si>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</si>
  <si>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</si>
  <si>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</si>
  <si>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</si>
  <si>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</si>
  <si>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</si>
  <si>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</si>
  <si>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</si>
  <si>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</si>
  <si>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</si>
  <si>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</si>
  <si>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</si>
  <si>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</si>
  <si>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</si>
  <si>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</si>
  <si>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</si>
  <si>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</si>
  <si>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</si>
  <si>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</si>
  <si>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</si>
  <si>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</si>
  <si>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</si>
  <si>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</si>
  <si>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</si>
  <si>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</si>
  <si>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</si>
  <si>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</si>
  <si>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</si>
  <si>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</si>
  <si>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</si>
  <si>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</si>
  <si>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</si>
  <si>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</si>
  <si>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</si>
  <si>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</si>
  <si>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</si>
  <si>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</si>
  <si>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</si>
  <si>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</si>
  <si>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</si>
  <si>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</si>
  <si>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</si>
  <si>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</si>
  <si>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</si>
  <si>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</si>
  <si>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</si>
  <si>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</si>
  <si>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</si>
  <si>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</si>
  <si>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</si>
  <si>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</si>
  <si>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</si>
  <si>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</si>
  <si>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</si>
  <si>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</si>
  <si>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</si>
  <si>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</si>
  <si>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</si>
  <si>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</si>
  <si>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</si>
  <si>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</si>
  <si>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</si>
  <si>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</si>
  <si>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</si>
  <si>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</si>
  <si>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</si>
  <si>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</si>
  <si>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</si>
  <si>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</si>
  <si>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</si>
  <si>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</si>
  <si>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</si>
  <si>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</si>
  <si>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</si>
  <si>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</si>
  <si>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</si>
  <si>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</si>
  <si>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</si>
  <si>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</si>
  <si>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</si>
  <si>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</si>
  <si>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</si>
  <si>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</si>
  <si>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</si>
  <si>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</si>
  <si>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</si>
  <si>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</si>
  <si>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</si>
  <si>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</si>
  <si>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</si>
  <si>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</si>
  <si>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</si>
  <si>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</si>
  <si>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</si>
  <si>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</si>
  <si>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</si>
  <si>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</si>
  <si>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</si>
  <si>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</si>
  <si>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</si>
  <si>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</si>
  <si>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</si>
  <si>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</si>
  <si>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</si>
  <si>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</si>
  <si>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</si>
  <si>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</si>
  <si>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</si>
  <si>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</si>
  <si>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</si>
  <si>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</si>
  <si>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</si>
  <si>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</si>
  <si>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</si>
  <si>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</si>
  <si>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</si>
  <si>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</si>
  <si>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</si>
  <si>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</si>
  <si>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</si>
  <si>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</si>
  <si>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</si>
  <si>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</si>
  <si>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</si>
  <si>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</si>
  <si>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</si>
  <si>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</si>
  <si>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</si>
  <si>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</si>
  <si>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</si>
  <si>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</si>
  <si>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</si>
  <si>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</si>
  <si>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</si>
  <si>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</si>
  <si>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</si>
  <si>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</si>
  <si>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</si>
  <si>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</si>
  <si>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</si>
  <si>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</si>
  <si>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</si>
  <si>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</si>
  <si>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</si>
  <si>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</si>
  <si>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</si>
  <si>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</si>
  <si>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</si>
  <si>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</si>
  <si>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</si>
  <si>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</si>
  <si>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</si>
  <si>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</si>
  <si>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</si>
  <si>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</si>
  <si>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</si>
  <si>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</si>
  <si>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</si>
  <si>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</si>
  <si>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</si>
  <si>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</si>
  <si>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</si>
  <si>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</si>
  <si>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</si>
  <si>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</si>
  <si>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</si>
  <si>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</si>
  <si>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</si>
  <si>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</si>
  <si>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</si>
  <si>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</si>
  <si>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</si>
  <si>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</si>
  <si>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</si>
  <si>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</si>
  <si>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</si>
  <si>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</si>
  <si>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</si>
  <si>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</si>
  <si>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</si>
  <si>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</si>
  <si>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</si>
  <si>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</si>
  <si>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</si>
  <si>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</si>
  <si>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</si>
  <si>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</si>
  <si>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</si>
  <si>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</si>
  <si>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</si>
  <si>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</si>
  <si>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</si>
  <si>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PCM-20251202-00000630</t>
  </si>
  <si>
    <t xml:space="preserve">team saved hub sites as sceco blackout in area , anther team on way need 100 min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</si>
  <si>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</si>
  <si>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</si>
  <si>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</si>
  <si>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</si>
  <si>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</si>
  <si>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</si>
  <si>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</si>
  <si>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</si>
  <si>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</si>
  <si>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</si>
  <si>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PCM-20251202-00000524</t>
  </si>
  <si>
    <t>TE issue and site has access issue as owner access will be available after Asar. We are trying with owner with our coordinator to solve the issue</t>
  </si>
  <si>
    <t>PCM-20251202-00000689</t>
  </si>
  <si>
    <t>Site down due to power disconnected as the Sceco teams are replacing the transformer , No parking to connect PG since the site is located near to Haram at narrow street.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</si>
</sst>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1" totalsRowShown="0" headerRowDxfId="155" dataDxfId="154" headerRowBorderDxfId="152" tableBorderDxfId="153" totalsRowBorderDxfId="151">
  <autoFilter ref="A1:CJ5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6" totalsRowShown="0" headerRowDxfId="62" dataDxfId="61" headerRowBorderDxfId="59" tableBorderDxfId="60">
  <autoFilter ref="A1:L9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6" totalsRowShown="0" headerRowDxfId="46" dataDxfId="45" headerRowBorderDxfId="43" tableBorderDxfId="44" totalsRowBorderDxfId="42">
  <autoFilter ref="A1:L2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9" dataDxfId="28" headerRowBorderDxfId="26" tableBorderDxfId="27">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0" totalsRowShown="0" headerRowDxfId="13" tableBorderDxfId="12">
  <autoFilter ref="A1:L46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330.57753854166367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45993.52596446759</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45993.52596446759</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45993.52596446759</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45993.52596446759</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45993.52596446759</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45993.52596446759</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45993.52596446759</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45993.52596446759</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45993.52596446759</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45993.52596446759</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45993.52596446759</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45993.52596446759</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45993.52596446759</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45993.52596446759</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45993.52596446759</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45993.52596446759</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45993.52596446759</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45993.52596446759</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45993.52596446759</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45993.52596446759</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45993.52596446759</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45993.52596446759</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45993.52596446759</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45993.52596446759</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45993.52596446759</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45993.52596446759</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45993.52596446759</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45993.52596446759</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45993.52596446759</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45993.52596446759</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45993.52596446759</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45993.52596446759</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45993.52596446759</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45993.52596446759</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45993.52596446759</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45993.52596446759</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45993.52596446759</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45993.52596446759</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45993.52596446759</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45993.52596446759</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45993.52596446759</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45993.52596446759</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45993.52596446759</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45993.52596446759</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45993.52596446759</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45993.52596446759</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45993.52596446759</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45993.52596446759</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45993.52596446759</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45993.52596446759</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45993.52596446759</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45993.52596446759</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45993.52596446759</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45993.52596446759</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45993.52596446759</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45993.52596446759</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45993.52596446759</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45993.52596446759</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45993.52596446759</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45993.52596446759</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45993.52596446759</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45993.52596446759</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45993.52596446759</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45993.52596446759</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45993.52596446759</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45993.52596446759</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45993.52596446759</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45993.52596446759</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45993.52596446759</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45993.52596446759</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45993.52596446759</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45993.52596446759</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45993.52596446759</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45993.52596446759</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45993.52596446759</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45993.52596446759</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45993.52596446759</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45993.52596446759</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45993.52596446759</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45993.52596446759</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45993.52596446759</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45993.52596446759</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45993.52596446759</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45993.52596446759</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45993.52596446759</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45993.52596446759</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45993.52596446759</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45993.52596446759</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45993.52596446759</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45993.52596446759</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45993.52596446759</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45993.52596446759</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45993.52596446759</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45993.52596446759</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45993.52596446759</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45993.52596446759</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45993.52596446759</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45993.52596446759</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45993.52596446759</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45993.52596446759</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45993.52596446759</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45993.52596446759</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45993.52596446759</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45993.52596446759</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45993.52596446759</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45993.52596446759</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45993.52596446759</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45993.52596446759</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45993.52596446759</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45993.52596446759</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45993.52596446759</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45993.52596446759</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45993.52596446759</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45993.52596446759</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45993.52596446759</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45993.52596446759</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45993.52596446759</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45993.52596446759</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45993.52596446759</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45993.52596446759</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45993.52596446759</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45993.52596446759</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45993.52596446759</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45993.52596446759</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45993.52596446759</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45993.52596446759</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45993.52596446759</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45993.52596446759</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45993.52596446759</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45993.52596446759</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45993.52596446759</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45993.52596446759</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45993.52596446759</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45993.52596446759</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45993.52596446759</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45993.52596446759</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45993.52596446759</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45993.52596446759</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45993.52596446759</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45993.52596446759</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45993.52596446759</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45993.52596446759</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45993.52596446759</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45993.52596446759</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45993.52596446759</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45993.52596446759</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45993.52596446759</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45993.52596446759</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45993.52596446759</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45993.52596446759</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45993.52596446759</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45993.52596446759</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45993.52596446759</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45993.52596446759</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45993.52596446759</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45993.52596446759</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45993.52596446759</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45993.52596446759</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45993.52596446759</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45993.52596446759</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45993.52596446759</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45993.52596446759</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45993.52596446759</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45993.52596446759</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45993.52596446759</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45993.52596446759</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45993.52596446759</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45993.52596446759</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45993.52596446759</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45993.52596446759</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45993.52596446759</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45993.52596446759</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45993.52596446759</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45993.52596446759</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45993.52596446759</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45993.52596446759</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45993.52596446759</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45993.52596446759</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45993.52596446759</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45993.52596446759</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45993.52596446759</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45993.52596446759</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45993.52596446759</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45993.52596446759</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45993.52596446759</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45993.52596446759</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45993.52596446759</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45993.52596446759</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45993.52596446759</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45993.52596446759</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45993.52596446759</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45993.52596446759</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45993.52596446759</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45993.52596446759</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45993.52596446759</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45993.52596446759</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45993.52596446759</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45993.52596446759</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45993.52596446759</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45993.52596446759</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45993.52596446759</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45993.52596446759</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45993.52596446759</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45993.52596446759</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45993.52596446759</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45993.52596446759</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45993.52596446759</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45993.52596446759</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45993.52596446759</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45993.52596446759</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92ED9075-B2C2-4D37-913F-B5B845B27E32}"/>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1"/>
  <sheetViews>
    <sheetView tabSelected="1" topLeftCell="C1" workbookViewId="0">
      <selection activeCell="D10" sqref="D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168.52612650462834</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9.1385454861083417</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3</v>
      </c>
      <c r="D5" s="18" t="s">
        <v>19363</v>
      </c>
      <c r="E5" s="99" t="s">
        <v>39106</v>
      </c>
      <c r="F5" s="100">
        <v>45993.439756944441</v>
      </c>
      <c r="G5" s="101">
        <f ca="1">IFERROR(NOW()-F5,"-")</f>
        <v>8.6207523148914333E-2</v>
      </c>
      <c r="H5" s="100">
        <v>45993.432118055556</v>
      </c>
      <c r="I5" s="18" t="str">
        <f>IFERROR(VLOOKUP(D5,DB!A:F,6,0),"")</f>
        <v>SCECO</v>
      </c>
      <c r="J5" s="18" t="str">
        <f>IFERROR(VLOOKUP(D5,DB!A:G,7,0),"")</f>
        <v>Dead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45993.52596446759</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45993.52596446759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45993.52596446759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45993.52596446759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45993.52596446759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45993.52596446759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45993.52596446759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45993.52596446759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45993.52596446759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45993.52596446759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45993.52596446759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45993.52596446759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45993.52596446759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45993.52596446759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45993.52596446759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45993.52596446759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45993.52596446759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45993.52596446759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45993.52596446759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45993.52596446759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45993.52596446759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45993.52596446759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45993.52596446759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45993.52596446759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45993.52596446759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45993.52596446759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45993.52596446759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45993.52596446759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45993.52596446759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45993.52596446759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45993.52596446759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45993.52596446759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45993.52596446759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45993.52596446759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45993.52596446759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45993.52596446759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45993.52596446759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45993.52596446759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45993.52596446759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45993.52596446759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45993.52596446759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45993.52596446759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45993.52596446759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45993.52596446759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45993.52596446759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45993.52596446759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sheetData>
  <dataValidations count="2">
    <dataValidation allowBlank="1" showInputMessage="1" showErrorMessage="1" sqref="E1" xr:uid="{4D935161-CDD3-4592-B877-3FB59C99E142}"/>
    <dataValidation type="list" allowBlank="1" showInputMessage="1" showErrorMessage="1" sqref="E3:E5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6"/>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58"/>
      <c r="D2" s="18"/>
      <c r="E2" s="18"/>
      <c r="F2" s="20"/>
      <c r="G2" s="21">
        <f t="shared" ref="G2:G25" ca="1" si="0">IFERROR(NOW()-F2,"-")</f>
        <v>45993.52596446759</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45993.52596446759</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45993.52596446759</v>
      </c>
      <c r="H4" s="22"/>
      <c r="I4" s="19" t="str">
        <f>IFERROR(VLOOKUP(D4,DB!A:F,6,0),"")</f>
        <v/>
      </c>
      <c r="J4" s="18" t="str">
        <f>IFERROR(VLOOKUP(D4,DB!A:G,7,0),"")</f>
        <v/>
      </c>
      <c r="K4" s="42"/>
      <c r="L4" s="23" t="str">
        <f>IFERROR(VLOOKUP(D4,DB!A:I,9,0),"")</f>
        <v/>
      </c>
    </row>
    <row r="5" spans="1:13" ht="15" customHeight="1">
      <c r="A5" s="19"/>
      <c r="B5" s="58" t="str">
        <f>IFERROR(VLOOKUP(D5,DB!A:K,11,0),"")</f>
        <v/>
      </c>
      <c r="C5" s="18"/>
      <c r="D5" s="153"/>
      <c r="E5" s="18"/>
      <c r="F5" s="20"/>
      <c r="G5" s="21">
        <f t="shared" ca="1" si="0"/>
        <v>45993.52596446759</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45993.52596446759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45993.52596446759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45993.52596446759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45993.52596446759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45993.52596446759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45993.52596446759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45993.52596446759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45993.52596446759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45993.52596446759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45993.52596446759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45993.52596446759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45993.52596446759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45993.52596446759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45993.52596446759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45993.52596446759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45993.52596446759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45993.52596446759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45993.52596446759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45993.52596446759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45993.52596446759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ref="G26:G89" ca="1" si="1">IFERROR(NOW()-F26,"-")</f>
        <v>45993.52596446759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45993.52596446759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45993.52596446759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45993.52596446759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45993.52596446759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45993.52596446759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45993.52596446759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45993.52596446759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45993.52596446759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45993.52596446759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45993.52596446759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45993.52596446759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45993.52596446759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45993.52596446759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45993.52596446759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45993.52596446759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45993.52596446759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45993.52596446759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45993.52596446759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45993.52596446759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45993.52596446759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45993.52596446759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45993.52596446759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45993.52596446759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45993.52596446759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45993.52596446759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45993.52596446759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45993.52596446759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45993.52596446759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45993.52596446759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45993.52596446759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45993.52596446759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45993.52596446759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45993.52596446759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45993.52596446759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45993.52596446759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45993.52596446759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45993.52596446759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45993.52596446759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45993.52596446759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45993.52596446759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45993.52596446759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45993.52596446759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45993.52596446759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45993.52596446759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45993.52596446759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45993.52596446759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45993.52596446759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45993.52596446759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45993.52596446759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45993.52596446759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45993.52596446759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45993.52596446759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45993.52596446759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45993.52596446759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45993.52596446759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45993.52596446759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45993.52596446759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45993.52596446759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45993.52596446759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45993.52596446759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45993.52596446759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45993.52596446759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45993.52596446759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ref="G90:G153" ca="1" si="2">IFERROR(NOW()-F90,"-")</f>
        <v>45993.52596446759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45993.52596446759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45993.52596446759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45993.52596446759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45993.52596446759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45993.52596446759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45993.52596446759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45993.52596446759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45993.52596446759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45993.52596446759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45993.52596446759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45993.52596446759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45993.52596446759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45993.52596446759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45993.52596446759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45993.52596446759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45993.52596446759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45993.52596446759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45993.52596446759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45993.52596446759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45993.52596446759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45993.52596446759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45993.52596446759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45993.52596446759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45993.52596446759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45993.52596446759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45993.52596446759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45993.52596446759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45993.52596446759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45993.52596446759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45993.52596446759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45993.52596446759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45993.52596446759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45993.52596446759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45993.52596446759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45993.52596446759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45993.52596446759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45993.52596446759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45993.52596446759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45993.52596446759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45993.52596446759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45993.52596446759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45993.52596446759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45993.52596446759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45993.52596446759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45993.52596446759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45993.52596446759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45993.52596446759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45993.52596446759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45993.52596446759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45993.52596446759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45993.52596446759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45993.52596446759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45993.52596446759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45993.52596446759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45993.52596446759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45993.52596446759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45993.52596446759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45993.52596446759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45993.52596446759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45993.52596446759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45993.52596446759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45993.52596446759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45993.52596446759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ref="G154:G217" ca="1" si="3">IFERROR(NOW()-F154,"-")</f>
        <v>45993.52596446759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45993.52596446759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45993.52596446759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45993.52596446759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45993.52596446759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45993.52596446759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45993.52596446759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45993.52596446759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45993.52596446759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45993.52596446759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45993.52596446759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45993.52596446759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45993.52596446759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45993.52596446759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45993.52596446759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45993.52596446759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45993.52596446759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45993.52596446759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45993.52596446759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45993.52596446759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45993.52596446759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45993.52596446759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45993.52596446759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45993.52596446759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45993.52596446759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45993.52596446759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45993.52596446759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45993.52596446759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45993.52596446759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45993.52596446759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45993.52596446759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45993.52596446759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45993.52596446759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45993.52596446759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45993.52596446759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45993.52596446759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45993.52596446759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45993.52596446759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45993.52596446759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45993.52596446759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45993.52596446759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45993.52596446759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45993.52596446759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45993.52596446759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45993.52596446759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45993.52596446759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45993.52596446759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45993.52596446759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45993.52596446759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45993.52596446759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45993.52596446759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45993.52596446759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45993.52596446759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45993.52596446759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45993.52596446759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45993.52596446759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45993.52596446759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45993.52596446759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45993.52596446759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45993.52596446759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45993.52596446759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45993.52596446759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45993.52596446759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45993.52596446759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ref="G218:G281" ca="1" si="4">IFERROR(NOW()-F218,"-")</f>
        <v>45993.52596446759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45993.52596446759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45993.52596446759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45993.52596446759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45993.52596446759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45993.52596446759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45993.52596446759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45993.52596446759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45993.52596446759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45993.52596446759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45993.52596446759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45993.52596446759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45993.52596446759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45993.52596446759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45993.52596446759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45993.52596446759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45993.52596446759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45993.52596446759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45993.52596446759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45993.52596446759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45993.52596446759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45993.52596446759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45993.52596446759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45993.52596446759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45993.52596446759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45993.52596446759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45993.52596446759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45993.52596446759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45993.52596446759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45993.52596446759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45993.52596446759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45993.52596446759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45993.52596446759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45993.52596446759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45993.52596446759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45993.52596446759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45993.52596446759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45993.52596446759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45993.52596446759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45993.52596446759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45993.52596446759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45993.52596446759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45993.52596446759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45993.52596446759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45993.52596446759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45993.52596446759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45993.52596446759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45993.52596446759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45993.52596446759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45993.52596446759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45993.52596446759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45993.52596446759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45993.52596446759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45993.52596446759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45993.52596446759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45993.52596446759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45993.52596446759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45993.52596446759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45993.52596446759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45993.52596446759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45993.52596446759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45993.52596446759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45993.52596446759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45993.52596446759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ref="G282:G345" ca="1" si="5">IFERROR(NOW()-F282,"-")</f>
        <v>45993.52596446759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45993.52596446759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45993.52596446759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45993.52596446759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45993.52596446759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45993.52596446759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45993.52596446759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45993.52596446759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45993.52596446759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45993.52596446759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45993.52596446759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45993.52596446759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45993.52596446759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45993.52596446759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45993.52596446759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45993.52596446759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45993.52596446759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45993.52596446759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45993.52596446759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45993.52596446759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45993.52596446759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45993.52596446759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45993.52596446759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45993.52596446759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45993.52596446759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45993.52596446759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45993.52596446759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45993.52596446759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45993.52596446759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45993.52596446759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45993.52596446759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45993.52596446759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45993.52596446759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45993.52596446759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45993.52596446759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45993.52596446759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45993.52596446759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45993.52596446759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45993.52596446759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45993.52596446759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45993.52596446759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45993.52596446759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45993.52596446759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45993.52596446759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45993.52596446759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45993.52596446759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45993.52596446759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45993.52596446759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45993.52596446759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45993.52596446759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45993.52596446759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45993.52596446759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45993.52596446759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45993.52596446759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45993.52596446759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45993.52596446759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45993.52596446759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45993.52596446759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45993.52596446759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45993.52596446759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45993.52596446759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45993.52596446759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45993.52596446759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45993.52596446759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ref="G346:G409" ca="1" si="6">IFERROR(NOW()-F346,"-")</f>
        <v>45993.52596446759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45993.52596446759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45993.52596446759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45993.52596446759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45993.52596446759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45993.52596446759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45993.52596446759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45993.52596446759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45993.52596446759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45993.52596446759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45993.52596446759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45993.52596446759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45993.52596446759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45993.52596446759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45993.52596446759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45993.52596446759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45993.52596446759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45993.52596446759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45993.52596446759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45993.52596446759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45993.52596446759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45993.52596446759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45993.52596446759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45993.52596446759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45993.52596446759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45993.52596446759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45993.52596446759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45993.52596446759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45993.52596446759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45993.52596446759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45993.52596446759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45993.52596446759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45993.52596446759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45993.52596446759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45993.52596446759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45993.52596446759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45993.52596446759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45993.52596446759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45993.52596446759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45993.52596446759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45993.52596446759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45993.52596446759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45993.52596446759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45993.52596446759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45993.52596446759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45993.52596446759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45993.52596446759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45993.52596446759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45993.52596446759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45993.52596446759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45993.52596446759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45993.52596446759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45993.52596446759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45993.52596446759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45993.52596446759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45993.52596446759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45993.52596446759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45993.52596446759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45993.52596446759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45993.52596446759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45993.52596446759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45993.52596446759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45993.52596446759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45993.52596446759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ref="G410:G473" ca="1" si="7">IFERROR(NOW()-F410,"-")</f>
        <v>45993.52596446759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45993.52596446759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45993.52596446759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45993.52596446759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45993.52596446759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45993.52596446759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45993.52596446759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45993.52596446759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45993.52596446759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45993.52596446759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45993.52596446759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45993.52596446759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45993.52596446759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45993.52596446759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45993.52596446759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45993.52596446759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45993.52596446759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45993.52596446759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45993.52596446759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45993.52596446759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45993.52596446759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45993.52596446759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45993.52596446759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45993.52596446759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45993.52596446759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45993.52596446759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45993.52596446759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45993.52596446759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45993.52596446759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45993.52596446759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45993.52596446759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45993.52596446759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45993.52596446759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45993.52596446759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45993.52596446759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45993.52596446759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45993.52596446759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45993.52596446759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45993.52596446759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45993.52596446759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45993.52596446759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45993.52596446759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45993.52596446759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45993.52596446759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45993.52596446759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45993.52596446759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45993.52596446759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45993.52596446759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45993.52596446759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45993.52596446759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45993.52596446759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45993.52596446759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45993.52596446759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45993.52596446759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45993.52596446759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45993.52596446759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45993.52596446759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45993.52596446759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45993.52596446759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45993.52596446759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45993.52596446759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45993.52596446759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45993.52596446759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45993.52596446759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ref="G474:G537" ca="1" si="8">IFERROR(NOW()-F474,"-")</f>
        <v>45993.52596446759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45993.52596446759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45993.52596446759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45993.52596446759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45993.52596446759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45993.52596446759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45993.52596446759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45993.52596446759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45993.52596446759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45993.52596446759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45993.52596446759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45993.52596446759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45993.52596446759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45993.52596446759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45993.52596446759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45993.52596446759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45993.52596446759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45993.52596446759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45993.52596446759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45993.52596446759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45993.52596446759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45993.52596446759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45993.52596446759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45993.52596446759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45993.52596446759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45993.52596446759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45993.52596446759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45993.52596446759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45993.52596446759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45993.52596446759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45993.52596446759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45993.52596446759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45993.52596446759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45993.52596446759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45993.52596446759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45993.52596446759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45993.52596446759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45993.52596446759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45993.52596446759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45993.52596446759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45993.52596446759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45993.52596446759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45993.52596446759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45993.52596446759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45993.52596446759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45993.52596446759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45993.52596446759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45993.52596446759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45993.52596446759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45993.52596446759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45993.52596446759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45993.52596446759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45993.52596446759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45993.52596446759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45993.52596446759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45993.52596446759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45993.52596446759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45993.52596446759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45993.52596446759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45993.52596446759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45993.52596446759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45993.52596446759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45993.52596446759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45993.52596446759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ref="G538:G601" ca="1" si="9">IFERROR(NOW()-F538,"-")</f>
        <v>45993.52596446759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45993.52596446759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45993.52596446759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45993.52596446759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45993.52596446759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45993.52596446759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45993.52596446759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45993.52596446759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45993.52596446759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45993.52596446759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45993.52596446759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45993.52596446759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45993.52596446759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45993.52596446759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45993.52596446759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45993.52596446759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45993.52596446759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45993.52596446759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45993.52596446759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45993.52596446759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45993.52596446759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45993.52596446759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45993.52596446759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45993.52596446759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45993.52596446759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45993.52596446759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45993.52596446759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45993.52596446759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45993.52596446759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45993.52596446759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45993.52596446759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45993.52596446759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45993.52596446759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45993.52596446759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45993.52596446759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45993.52596446759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45993.52596446759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45993.52596446759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45993.52596446759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45993.52596446759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45993.52596446759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45993.52596446759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45993.52596446759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45993.52596446759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45993.52596446759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45993.52596446759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45993.52596446759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45993.52596446759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45993.52596446759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45993.52596446759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45993.52596446759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45993.52596446759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45993.52596446759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45993.52596446759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45993.52596446759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45993.52596446759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45993.52596446759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45993.52596446759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45993.52596446759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45993.52596446759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45993.52596446759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45993.52596446759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45993.52596446759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45993.52596446759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ref="G602:G665" ca="1" si="10">IFERROR(NOW()-F602,"-")</f>
        <v>45993.52596446759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45993.52596446759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45993.52596446759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45993.52596446759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45993.52596446759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45993.52596446759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45993.52596446759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45993.52596446759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45993.52596446759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45993.52596446759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45993.52596446759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45993.52596446759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45993.52596446759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45993.52596446759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45993.52596446759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45993.52596446759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45993.52596446759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45993.52596446759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45993.52596446759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45993.52596446759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45993.52596446759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45993.52596446759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45993.52596446759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45993.52596446759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45993.52596446759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45993.52596446759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45993.52596446759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45993.52596446759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45993.52596446759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45993.52596446759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45993.52596446759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45993.52596446759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45993.52596446759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45993.52596446759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45993.52596446759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45993.52596446759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45993.52596446759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45993.52596446759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45993.52596446759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45993.52596446759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45993.52596446759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45993.52596446759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45993.52596446759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45993.52596446759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45993.52596446759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45993.52596446759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45993.52596446759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45993.52596446759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45993.52596446759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45993.52596446759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45993.52596446759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45993.52596446759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45993.52596446759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45993.52596446759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45993.52596446759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45993.52596446759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45993.52596446759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45993.52596446759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45993.52596446759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45993.52596446759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45993.52596446759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45993.52596446759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45993.52596446759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45993.52596446759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ref="G666:G729" ca="1" si="11">IFERROR(NOW()-F666,"-")</f>
        <v>45993.52596446759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45993.52596446759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45993.52596446759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45993.52596446759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45993.52596446759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45993.52596446759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45993.52596446759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45993.52596446759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45993.52596446759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45993.52596446759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45993.52596446759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45993.52596446759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45993.52596446759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45993.52596446759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45993.52596446759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45993.52596446759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45993.52596446759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45993.52596446759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45993.52596446759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45993.52596446759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45993.52596446759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45993.52596446759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45993.52596446759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45993.52596446759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45993.52596446759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45993.52596446759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45993.52596446759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45993.52596446759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45993.52596446759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45993.52596446759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45993.52596446759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45993.52596446759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45993.52596446759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45993.52596446759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45993.52596446759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45993.52596446759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45993.52596446759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45993.52596446759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45993.52596446759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45993.52596446759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45993.52596446759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45993.52596446759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45993.52596446759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45993.52596446759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45993.52596446759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45993.52596446759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45993.52596446759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45993.52596446759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45993.52596446759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45993.52596446759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45993.52596446759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45993.52596446759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45993.52596446759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45993.52596446759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45993.52596446759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45993.52596446759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45993.52596446759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45993.52596446759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45993.52596446759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45993.52596446759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45993.52596446759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45993.52596446759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45993.52596446759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45993.52596446759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ref="G730:G793" ca="1" si="12">IFERROR(NOW()-F730,"-")</f>
        <v>45993.52596446759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45993.52596446759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45993.52596446759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45993.52596446759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45993.52596446759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45993.52596446759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45993.52596446759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45993.52596446759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45993.52596446759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45993.52596446759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45993.52596446759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45993.52596446759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45993.52596446759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45993.52596446759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45993.52596446759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45993.52596446759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45993.52596446759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45993.52596446759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45993.52596446759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45993.52596446759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45993.52596446759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45993.52596446759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45993.52596446759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45993.52596446759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45993.52596446759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45993.52596446759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45993.52596446759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45993.52596446759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45993.52596446759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45993.52596446759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45993.52596446759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45993.52596446759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45993.52596446759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45993.52596446759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45993.52596446759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45993.52596446759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45993.52596446759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45993.52596446759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45993.52596446759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45993.52596446759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45993.52596446759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45993.52596446759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45993.52596446759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45993.52596446759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45993.52596446759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45993.52596446759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45993.52596446759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45993.52596446759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45993.52596446759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45993.52596446759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45993.52596446759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45993.52596446759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45993.52596446759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45993.52596446759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45993.52596446759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45993.52596446759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45993.52596446759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45993.52596446759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45993.52596446759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45993.52596446759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45993.52596446759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45993.52596446759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45993.52596446759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45993.52596446759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ref="G794:G857" ca="1" si="13">IFERROR(NOW()-F794,"-")</f>
        <v>45993.52596446759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45993.52596446759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45993.52596446759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45993.52596446759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45993.52596446759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45993.52596446759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45993.52596446759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45993.52596446759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45993.52596446759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45993.52596446759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45993.52596446759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45993.52596446759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45993.52596446759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45993.52596446759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45993.52596446759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45993.52596446759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45993.52596446759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45993.52596446759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45993.52596446759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45993.52596446759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45993.52596446759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45993.52596446759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45993.52596446759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45993.52596446759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45993.52596446759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45993.52596446759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45993.52596446759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45993.52596446759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45993.52596446759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45993.52596446759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45993.52596446759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45993.52596446759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45993.52596446759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45993.52596446759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45993.52596446759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45993.52596446759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45993.52596446759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45993.52596446759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45993.52596446759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45993.52596446759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45993.52596446759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45993.52596446759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45993.52596446759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45993.52596446759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45993.52596446759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45993.52596446759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45993.52596446759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45993.52596446759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45993.52596446759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45993.52596446759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45993.52596446759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45993.52596446759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45993.52596446759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45993.52596446759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45993.52596446759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45993.52596446759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45993.52596446759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45993.52596446759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45993.52596446759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45993.52596446759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45993.52596446759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45993.52596446759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45993.52596446759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45993.52596446759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ref="G858:G921" ca="1" si="14">IFERROR(NOW()-F858,"-")</f>
        <v>45993.52596446759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45993.52596446759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45993.52596446759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45993.52596446759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45993.52596446759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45993.52596446759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45993.52596446759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45993.52596446759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45993.52596446759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45993.52596446759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45993.52596446759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45993.52596446759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45993.52596446759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45993.52596446759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45993.52596446759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45993.52596446759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45993.52596446759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45993.52596446759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45993.52596446759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45993.52596446759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45993.52596446759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45993.52596446759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45993.52596446759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45993.52596446759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45993.52596446759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45993.52596446759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45993.52596446759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45993.52596446759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45993.52596446759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45993.52596446759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45993.52596446759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45993.52596446759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45993.52596446759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45993.52596446759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45993.52596446759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45993.52596446759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45993.52596446759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45993.52596446759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45993.52596446759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45993.52596446759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45993.52596446759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45993.52596446759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45993.52596446759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45993.52596446759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45993.52596446759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45993.52596446759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45993.52596446759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45993.52596446759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45993.52596446759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45993.52596446759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45993.52596446759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45993.52596446759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45993.52596446759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45993.52596446759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45993.52596446759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45993.52596446759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45993.52596446759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45993.52596446759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45993.52596446759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45993.52596446759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45993.52596446759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45993.52596446759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45993.52596446759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45993.52596446759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ref="G922:G936" ca="1" si="15">IFERROR(NOW()-F922,"-")</f>
        <v>45993.52596446759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45993.52596446759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45993.52596446759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45993.52596446759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45993.52596446759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45993.52596446759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45993.52596446759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45993.52596446759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45993.52596446759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45993.52596446759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45993.52596446759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45993.52596446759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45993.52596446759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45993.52596446759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45993.52596446759</v>
      </c>
      <c r="H936" s="22"/>
      <c r="I936" s="19" t="str">
        <f>IFERROR(VLOOKUP(D936,DB!A:F,6,0),"")</f>
        <v/>
      </c>
      <c r="J936" s="18" t="str">
        <f>IFERROR(VLOOKUP(D936,DB!A:G,7,0),"")</f>
        <v/>
      </c>
      <c r="K936" s="42"/>
      <c r="L936" s="23" t="str">
        <f>IFERROR(VLOOKUP(D936,DB!A:I,9,0),"")</f>
        <v/>
      </c>
    </row>
  </sheetData>
  <dataValidations count="2">
    <dataValidation allowBlank="1" showInputMessage="1" showErrorMessage="1" sqref="E1" xr:uid="{5914219A-CB83-432D-936A-CC0CB6F3982A}"/>
    <dataValidation type="list" allowBlank="1" showInputMessage="1" showErrorMessage="1" sqref="E2:E9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6"/>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290.04524687499361</v>
      </c>
      <c r="H2" s="92">
        <v>45703.474768518521</v>
      </c>
      <c r="I2" s="92" t="str">
        <f>IFERROR(VLOOKUP(D2,DB!A:F,6,0),"")</f>
        <v>SCECO</v>
      </c>
      <c r="J2" s="92" t="str">
        <f>IFERROR(VLOOKUP(D2,DB!A:G,7,0),"")</f>
        <v>Dead</v>
      </c>
      <c r="K2" s="94" t="s">
        <v>39195</v>
      </c>
      <c r="L2" s="88" t="str">
        <f>IFERROR(VLOOKUP(D2,DB!A:I,9,0),"")</f>
        <v>Latis</v>
      </c>
    </row>
    <row r="3" spans="1:16" ht="15" customHeight="1">
      <c r="A3" s="110"/>
      <c r="B3" s="88" t="str">
        <f>IFERROR(VLOOKUP(D3,DB!A:K,11,0),"")</f>
        <v/>
      </c>
      <c r="C3" s="90"/>
      <c r="D3" s="88"/>
      <c r="E3" s="91"/>
      <c r="F3" s="92"/>
      <c r="G3" s="93">
        <f t="shared" ref="G3:G62" ca="1" si="0">IFERROR(NOW()-F3,"")</f>
        <v>45993.52596446759</v>
      </c>
      <c r="H3" s="92"/>
      <c r="I3" s="110" t="str">
        <f>IFERROR(VLOOKUP(D3,DB!A:F,6,0),"")</f>
        <v/>
      </c>
      <c r="J3" s="110" t="str">
        <f>IFERROR(VLOOKUP(D3,DB!A:G,7,0),"")</f>
        <v/>
      </c>
      <c r="K3" s="94"/>
      <c r="L3" s="88" t="str">
        <f>IFERROR(VLOOKUP(D3,DB!A:I,9,0),"")</f>
        <v/>
      </c>
    </row>
    <row r="4" spans="1:16" ht="15" customHeight="1">
      <c r="A4" s="110"/>
      <c r="B4" s="88" t="str">
        <f>IFERROR(VLOOKUP(D4,DB!A:K,11,0),"")</f>
        <v/>
      </c>
      <c r="C4" s="90"/>
      <c r="D4" s="88"/>
      <c r="E4" s="91"/>
      <c r="F4" s="92"/>
      <c r="G4" s="93">
        <f t="shared" ca="1" si="0"/>
        <v>45993.52596446759</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ca="1" si="0"/>
        <v>45993.52596446759</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0"/>
        <v>45993.52596446759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45993.52596446759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45993.52596446759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45993.52596446759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45993.52596446759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45993.52596446759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45993.52596446759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45993.52596446759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45993.52596446759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45993.52596446759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45993.52596446759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45993.52596446759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45993.52596446759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45993.52596446759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45993.52596446759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45993.52596446759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45993.52596446759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45993.52596446759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45993.52596446759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45993.52596446759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45993.52596446759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45993.52596446759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45993.52596446759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45993.52596446759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45993.52596446759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45993.52596446759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45993.52596446759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45993.52596446759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45993.52596446759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45993.52596446759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45993.52596446759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45993.52596446759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45993.52596446759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45993.52596446759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45993.52596446759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45993.52596446759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45993.52596446759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45993.52596446759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45993.52596446759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45993.52596446759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45993.52596446759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45993.52596446759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45993.52596446759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45993.52596446759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45993.52596446759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45993.52596446759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45993.52596446759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45993.52596446759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45993.52596446759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45993.52596446759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45993.52596446759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45993.52596446759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45993.52596446759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45993.52596446759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45993.52596446759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45993.52596446759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45993.52596446759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ref="G63:G126" ca="1" si="1">IFERROR(NOW()-F63,"")</f>
        <v>45993.52596446759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45993.52596446759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45993.52596446759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45993.52596446759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45993.52596446759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45993.52596446759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45993.52596446759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45993.52596446759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45993.52596446759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45993.52596446759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45993.52596446759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45993.52596446759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45993.52596446759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45993.52596446759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45993.52596446759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45993.52596446759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45993.52596446759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45993.52596446759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45993.52596446759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45993.52596446759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45993.52596446759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45993.52596446759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45993.52596446759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45993.52596446759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45993.52596446759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45993.52596446759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45993.52596446759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45993.52596446759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45993.52596446759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45993.52596446759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45993.52596446759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45993.52596446759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45993.52596446759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45993.52596446759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45993.52596446759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45993.52596446759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45993.52596446759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45993.52596446759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45993.52596446759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45993.52596446759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45993.52596446759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45993.52596446759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45993.52596446759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45993.52596446759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45993.52596446759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45993.52596446759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45993.52596446759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45993.52596446759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45993.52596446759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45993.52596446759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45993.52596446759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45993.52596446759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45993.52596446759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45993.52596446759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45993.52596446759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45993.52596446759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45993.52596446759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45993.52596446759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45993.52596446759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45993.52596446759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45993.52596446759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45993.52596446759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45993.52596446759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45993.52596446759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ref="G127:G190" ca="1" si="2">IFERROR(NOW()-F127,"")</f>
        <v>45993.52596446759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45993.52596446759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45993.52596446759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45993.52596446759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45993.52596446759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45993.52596446759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45993.52596446759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45993.52596446759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45993.52596446759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45993.52596446759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45993.52596446759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45993.52596446759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45993.52596446759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45993.52596446759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45993.52596446759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45993.52596446759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45993.52596446759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45993.52596446759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45993.52596446759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45993.52596446759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45993.52596446759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45993.52596446759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45993.52596446759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45993.52596446759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45993.52596446759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45993.52596446759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45993.52596446759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45993.52596446759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45993.52596446759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45993.52596446759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45993.52596446759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45993.52596446759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45993.52596446759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45993.52596446759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45993.52596446759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45993.52596446759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45993.52596446759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45993.52596446759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45993.52596446759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45993.52596446759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45993.52596446759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45993.52596446759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45993.52596446759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45993.52596446759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45993.52596446759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45993.52596446759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45993.52596446759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45993.52596446759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45993.52596446759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45993.52596446759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45993.52596446759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45993.52596446759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45993.52596446759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45993.52596446759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45993.52596446759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45993.52596446759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45993.52596446759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45993.52596446759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45993.52596446759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45993.52596446759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45993.52596446759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45993.52596446759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45993.52596446759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45993.52596446759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ref="G191:G236" ca="1" si="3">IFERROR(NOW()-F191,"")</f>
        <v>45993.52596446759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45993.52596446759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45993.52596446759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45993.52596446759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45993.52596446759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45993.52596446759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45993.52596446759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45993.52596446759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45993.52596446759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45993.52596446759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45993.52596446759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45993.52596446759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45993.52596446759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45993.52596446759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45993.52596446759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45993.52596446759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45993.52596446759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45993.52596446759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45993.52596446759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45993.52596446759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45993.52596446759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45993.52596446759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45993.52596446759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45993.52596446759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45993.52596446759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45993.52596446759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45993.52596446759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45993.52596446759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45993.52596446759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45993.52596446759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45993.52596446759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45993.52596446759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45993.52596446759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45993.52596446759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45993.52596446759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45993.52596446759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45993.52596446759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45993.52596446759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45993.52596446759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45993.52596446759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45993.52596446759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45993.52596446759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45993.52596446759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45993.52596446759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45993.52596446759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45993.52596446759</v>
      </c>
      <c r="H236" s="92"/>
      <c r="I236" s="110" t="str">
        <f>IFERROR(VLOOKUP(D236,DB!A:F,6,0),"")</f>
        <v/>
      </c>
      <c r="J236" s="110" t="str">
        <f>IFERROR(VLOOKUP(D236,DB!A:G,7,0),"")</f>
        <v/>
      </c>
      <c r="K236" s="94"/>
      <c r="L236" s="88" t="str">
        <f>IFERROR(VLOOKUP(D236,DB!A:I,9,0),"")</f>
        <v/>
      </c>
    </row>
  </sheetData>
  <dataValidations count="2">
    <dataValidation allowBlank="1" showInputMessage="1" showErrorMessage="1" sqref="E1" xr:uid="{A4F81451-56CC-4543-9497-104C4E44EE4B}"/>
    <dataValidation type="list" allowBlank="1" showInputMessage="1" showErrorMessage="1" sqref="E2:E2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9"/>
  <sheetViews>
    <sheetView workbookViewId="0">
      <selection activeCell="K6" sqref="K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101.69390428240149</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39185</v>
      </c>
      <c r="F3" s="38">
        <v>45926.188877314817</v>
      </c>
      <c r="G3" s="105">
        <f t="shared" ref="G3" ca="1" si="0">IFERROR(NOW()-F3,"")</f>
        <v>67.337087152773165</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39185</v>
      </c>
      <c r="F4" s="107">
        <v>45948.661111111112</v>
      </c>
      <c r="G4" s="108">
        <f t="shared" ref="G4" ca="1" si="1">IFERROR(NOW()-F4,"")</f>
        <v>44.864853356477397</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12.152665856476233</v>
      </c>
      <c r="H5" s="136">
        <v>45981.360798611109</v>
      </c>
      <c r="I5" s="106" t="str">
        <f>IFERROR(VLOOKUP(D5,DB!A:F,6,0),"")</f>
        <v>SCECO</v>
      </c>
      <c r="J5" s="106" t="str">
        <f>IFERROR(VLOOKUP(D5,DB!A:G,7,0),"")</f>
        <v>Dead</v>
      </c>
      <c r="K5" s="106" t="s">
        <v>39203</v>
      </c>
      <c r="L5" s="106" t="str">
        <f>IFERROR(VLOOKUP(D5,DB!A:I,9,0),"")</f>
        <v>Latis</v>
      </c>
    </row>
    <row r="6" spans="1:13" ht="30.75">
      <c r="A6" s="37" t="s">
        <v>39204</v>
      </c>
      <c r="B6" s="37" t="str">
        <f>IFERROR(VLOOKUP(D6,DB!A:K,11,0),"")</f>
        <v>R5</v>
      </c>
      <c r="C6" s="37">
        <v>2</v>
      </c>
      <c r="D6" s="37" t="s">
        <v>32266</v>
      </c>
      <c r="E6" s="37" t="s">
        <v>39106</v>
      </c>
      <c r="F6" s="38">
        <v>45993.396111111113</v>
      </c>
      <c r="G6" s="135">
        <f ca="1">IFERROR(NOW()-F6,"")</f>
        <v>0.12985335647681495</v>
      </c>
      <c r="H6" s="38">
        <v>45993.327581018515</v>
      </c>
      <c r="I6" s="37" t="str">
        <f>IFERROR(VLOOKUP(D6,DB!A:F,6,0),"")</f>
        <v>SCECO</v>
      </c>
      <c r="J6" s="37" t="str">
        <f>IFERROR(VLOOKUP(D6,DB!A:G,7,0),"")</f>
        <v>Dead</v>
      </c>
      <c r="K6" s="37" t="s">
        <v>39205</v>
      </c>
      <c r="L6" s="37" t="str">
        <f>IFERROR(VLOOKUP(D6,DB!A:I,9,0),"")</f>
        <v>Latis</v>
      </c>
    </row>
    <row r="7" spans="1:13" ht="30.75">
      <c r="A7" s="37" t="s">
        <v>39206</v>
      </c>
      <c r="B7" s="37" t="str">
        <f>IFERROR(VLOOKUP(D7,DB!A:K,11,0),"")</f>
        <v>R5</v>
      </c>
      <c r="C7" s="37">
        <v>1</v>
      </c>
      <c r="D7" s="37" t="s">
        <v>33096</v>
      </c>
      <c r="E7" s="37" t="s">
        <v>39185</v>
      </c>
      <c r="F7" s="38">
        <v>45993.456412037034</v>
      </c>
      <c r="G7" s="135">
        <f ca="1">IFERROR(NOW()-F7,"")</f>
        <v>6.9552430555631872E-2</v>
      </c>
      <c r="H7" s="38">
        <v>45993.450636574074</v>
      </c>
      <c r="I7" s="37" t="str">
        <f>IFERROR(VLOOKUP(D7,DB!A:F,6,0),"")</f>
        <v>SCECO</v>
      </c>
      <c r="J7" s="37" t="str">
        <f>IFERROR(VLOOKUP(D7,DB!A:G,7,0),"")</f>
        <v>Dead</v>
      </c>
      <c r="K7" s="37" t="s">
        <v>39207</v>
      </c>
      <c r="L7" s="37" t="str">
        <f>IFERROR(VLOOKUP(D7,DB!A:I,9,0),"")</f>
        <v>Latis</v>
      </c>
    </row>
    <row r="8" spans="1:13">
      <c r="A8" s="37"/>
      <c r="B8" s="37" t="str">
        <f>IFERROR(VLOOKUP(D8,DB!A:K,11,0),"")</f>
        <v/>
      </c>
      <c r="C8" s="37"/>
      <c r="D8" s="37"/>
      <c r="E8" s="37"/>
      <c r="F8" s="38"/>
      <c r="G8" s="135">
        <f ca="1">IFERROR(NOW()-F8,"")</f>
        <v>45993.52596446759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45993.52596446759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45993.52596446759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45993.52596446759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45993.52596446759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45993.52596446759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45993.52596446759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45993.52596446759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45993.52596446759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45993.52596446759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45993.52596446759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45993.52596446759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45993.52596446759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45993.52596446759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45993.52596446759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45993.52596446759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45993.52596446759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45993.52596446759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45993.52596446759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45993.52596446759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45993.52596446759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45993.52596446759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45993.52596446759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45993.52596446759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45993.52596446759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45993.52596446759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45993.52596446759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45993.52596446759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45993.52596446759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45993.52596446759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45993.52596446759</v>
      </c>
      <c r="H38" s="38"/>
      <c r="I38" s="37" t="str">
        <f>IFERROR(VLOOKUP(D38,DB!A:F,6,0),"")</f>
        <v/>
      </c>
      <c r="J38" s="37" t="str">
        <f>IFERROR(VLOOKUP(D38,DB!A:G,7,0),"")</f>
        <v/>
      </c>
      <c r="K38" s="37"/>
      <c r="L38" s="37" t="str">
        <f>IFERROR(VLOOKUP(D38,DB!A:I,9,0),"")</f>
        <v/>
      </c>
    </row>
    <row r="39" spans="1:12">
      <c r="A39" s="150"/>
      <c r="B39" s="150" t="str">
        <f>IFERROR(VLOOKUP(D39,DB!A:K,11,0),"")</f>
        <v/>
      </c>
      <c r="C39" s="150"/>
      <c r="D39" s="150"/>
      <c r="E39" s="150"/>
      <c r="F39" s="151"/>
      <c r="G39" s="152">
        <f ca="1">IFERROR(NOW()-F39,"")</f>
        <v>45993.52596446759</v>
      </c>
      <c r="H39" s="151"/>
      <c r="I39" s="150" t="str">
        <f>IFERROR(VLOOKUP(D39,DB!A:F,6,0),"")</f>
        <v/>
      </c>
      <c r="J39" s="150" t="str">
        <f>IFERROR(VLOOKUP(D39,DB!A:G,7,0),"")</f>
        <v/>
      </c>
      <c r="K39" s="150"/>
      <c r="L39" s="150" t="str">
        <f>IFERROR(VLOOKUP(D39,DB!A:I,9,0),"")</f>
        <v/>
      </c>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0"/>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45993.52596446759</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45993.52596446759</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45993.52596446759</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45993.52596446759</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45993.52596446759</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45993.52596446759</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45993.52596446759</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45993.52596446759</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45993.52596446759</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45993.52596446759</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45993.52596446759</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45993.52596446759</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45993.52596446759</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45993.52596446759</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45993.52596446759</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45993.52596446759</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45993.52596446759</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45993.52596446759</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45993.52596446759</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45993.52596446759</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45993.52596446759</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45993.52596446759</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45993.52596446759</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45993.52596446759</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45993.52596446759</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45993.52596446759</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45993.52596446759</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45993.52596446759</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45993.52596446759</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45993.52596446759</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45993.52596446759</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45993.52596446759</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45993.52596446759</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45993.52596446759</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45993.52596446759</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45993.52596446759</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45993.52596446759</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45993.52596446759</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45993.52596446759</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45993.52596446759</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45993.52596446759</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45993.52596446759</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45993.52596446759</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45993.52596446759</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45993.52596446759</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45993.52596446759</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45993.52596446759</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45993.52596446759</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45993.52596446759</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45993.52596446759</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45993.52596446759</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45993.52596446759</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45993.52596446759</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45993.52596446759</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45993.52596446759</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45993.52596446759</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45993.52596446759</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45993.52596446759</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45993.52596446759</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45993.52596446759</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45993.52596446759</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45993.52596446759</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45993.52596446759</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45993.52596446759</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45993.52596446759</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45993.52596446759</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45993.52596446759</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45993.52596446759</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45993.52596446759</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45993.52596446759</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45993.52596446759</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45993.52596446759</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45993.52596446759</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45993.52596446759</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45993.52596446759</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45993.52596446759</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45993.52596446759</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45993.52596446759</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45993.52596446759</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45993.52596446759</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45993.52596446759</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45993.52596446759</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45993.52596446759</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45993.52596446759</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45993.52596446759</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45993.52596446759</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45993.52596446759</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45993.52596446759</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45993.52596446759</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45993.52596446759</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45993.52596446759</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45993.52596446759</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45993.52596446759</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45993.52596446759</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45993.52596446759</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45993.52596446759</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45993.52596446759</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45993.52596446759</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45993.52596446759</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45993.52596446759</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45993.52596446759</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45993.52596446759</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45993.52596446759</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45993.52596446759</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45993.52596446759</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45993.52596446759</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45993.52596446759</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45993.52596446759</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45993.52596446759</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45993.52596446759</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45993.52596446759</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45993.52596446759</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45993.52596446759</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45993.52596446759</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45993.52596446759</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45993.52596446759</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45993.52596446759</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45993.52596446759</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45993.52596446759</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45993.52596446759</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45993.52596446759</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45993.52596446759</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45993.52596446759</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45993.52596446759</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45993.52596446759</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45993.52596446759</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45993.52596446759</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45993.52596446759</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45993.52596446759</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45993.52596446759</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45993.52596446759</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45993.52596446759</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45993.52596446759</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45993.52596446759</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45993.52596446759</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45993.52596446759</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45993.52596446759</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45993.52596446759</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45993.52596446759</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45993.52596446759</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45993.52596446759</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45993.52596446759</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45993.52596446759</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45993.52596446759</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45993.52596446759</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45993.52596446759</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45993.52596446759</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45993.52596446759</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45993.52596446759</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45993.52596446759</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45993.52596446759</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45993.52596446759</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45993.52596446759</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45993.52596446759</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45993.52596446759</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45993.52596446759</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45993.52596446759</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45993.52596446759</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45993.52596446759</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45993.52596446759</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45993.52596446759</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45993.52596446759</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45993.52596446759</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45993.52596446759</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45993.52596446759</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45993.52596446759</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45993.52596446759</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45993.52596446759</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45993.52596446759</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45993.52596446759</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45993.52596446759</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45993.52596446759</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45993.52596446759</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45993.52596446759</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45993.52596446759</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45993.52596446759</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45993.52596446759</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45993.52596446759</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45993.52596446759</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45993.52596446759</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45993.52596446759</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45993.52596446759</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45993.52596446759</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45993.52596446759</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45993.52596446759</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45993.52596446759</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45993.52596446759</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45993.52596446759</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45993.52596446759</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45993.52596446759</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45993.52596446759</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45993.52596446759</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45993.52596446759</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45993.52596446759</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45993.52596446759</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45993.52596446759</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45993.52596446759</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45993.52596446759</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45993.52596446759</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45993.52596446759</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45993.52596446759</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45993.52596446759</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45993.52596446759</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45993.52596446759</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45993.52596446759</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45993.52596446759</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45993.52596446759</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45993.52596446759</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45993.52596446759</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45993.52596446759</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45993.52596446759</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45993.52596446759</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45993.52596446759</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45993.52596446759</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45993.52596446759</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45993.52596446759</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45993.52596446759</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45993.52596446759</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45993.52596446759</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45993.52596446759</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45993.52596446759</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45993.52596446759</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45993.52596446759</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45993.52596446759</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45993.52596446759</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45993.52596446759</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45993.52596446759</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45993.52596446759</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45993.52596446759</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45993.52596446759</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45993.52596446759</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45993.52596446759</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45993.52596446759</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45993.52596446759</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45993.52596446759</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45993.52596446759</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45993.52596446759</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45993.52596446759</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45993.52596446759</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45993.52596446759</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45993.52596446759</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45993.52596446759</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45993.52596446759</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45993.52596446759</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45993.52596446759</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45993.52596446759</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45993.52596446759</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45993.52596446759</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45993.52596446759</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45993.52596446759</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45993.52596446759</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45993.52596446759</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45993.52596446759</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45993.52596446759</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45993.52596446759</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45993.52596446759</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45993.52596446759</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45993.52596446759</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45993.52596446759</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45993.52596446759</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45993.52596446759</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45993.52596446759</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45993.52596446759</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45993.52596446759</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45993.52596446759</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45993.52596446759</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45993.52596446759</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45993.52596446759</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45993.52596446759</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45993.52596446759</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45993.52596446759</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45993.52596446759</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45993.52596446759</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45993.52596446759</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45993.52596446759</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45993.52596446759</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45993.52596446759</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45993.52596446759</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45993.52596446759</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45993.52596446759</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45993.52596446759</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45993.52596446759</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45993.52596446759</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45993.52596446759</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45993.52596446759</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45993.52596446759</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45993.52596446759</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45993.52596446759</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45993.52596446759</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45993.52596446759</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45993.52596446759</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45993.52596446759</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45993.52596446759</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45993.52596446759</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45993.52596446759</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45993.52596446759</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45993.52596446759</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45993.52596446759</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45993.52596446759</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45993.52596446759</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45993.52596446759</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45993.52596446759</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45993.52596446759</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45993.52596446759</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45993.52596446759</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45993.52596446759</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45993.52596446759</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45993.52596446759</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45993.52596446759</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45993.52596446759</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45993.52596446759</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45993.52596446759</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45993.52596446759</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45993.52596446759</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45993.52596446759</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45993.52596446759</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45993.52596446759</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45993.52596446759</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45993.52596446759</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45993.52596446759</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45993.52596446759</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45993.52596446759</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45993.52596446759</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45993.52596446759</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45993.52596446759</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45993.52596446759</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45993.52596446759</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45993.52596446759</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45993.52596446759</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45993.52596446759</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45993.52596446759</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45993.52596446759</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45993.52596446759</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45993.52596446759</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45993.52596446759</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45993.52596446759</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45993.52596446759</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45993.52596446759</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45993.52596446759</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45993.52596446759</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45993.52596446759</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45993.52596446759</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45993.52596446759</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45993.52596446759</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45993.52596446759</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45993.52596446759</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45993.52596446759</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45993.52596446759</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45993.52596446759</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45993.52596446759</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45993.52596446759</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45993.52596446759</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45993.52596446759</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45993.52596446759</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45993.52596446759</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45993.52596446759</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45993.52596446759</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45993.52596446759</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45993.52596446759</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45993.52596446759</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45993.52596446759</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45993.52596446759</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45993.52596446759</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45993.52596446759</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45993.52596446759</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45993.52596446759</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45993.52596446759</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45993.52596446759</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45993.52596446759</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45993.52596446759</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45993.52596446759</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45993.52596446759</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45993.52596446759</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45993.52596446759</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45993.52596446759</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45993.52596446759</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45993.52596446759</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45993.52596446759</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45993.52596446759</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45993.52596446759</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45993.52596446759</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45993.52596446759</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45993.52596446759</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45993.52596446759</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45993.52596446759</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45993.52596446759</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45993.52596446759</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45993.52596446759</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45993.52596446759</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45993.52596446759</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45993.52596446759</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45993.52596446759</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45993.52596446759</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45993.52596446759</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45993.52596446759</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45993.52596446759</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45993.52596446759</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45993.52596446759</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45993.52596446759</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45993.52596446759</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45993.52596446759</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45993.52596446759</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45993.52596446759</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45993.52596446759</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45993.52596446759</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45993.52596446759</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45993.52596446759</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45993.52596446759</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45993.52596446759</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45993.52596446759</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45993.52596446759</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45993.52596446759</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45993.52596446759</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45993.52596446759</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45993.52596446759</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45993.52596446759</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45993.52596446759</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45993.52596446759</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45993.52596446759</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45993.52596446759</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45993.52596446759</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45993.52596446759</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45993.52596446759</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45993.52596446759</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45993.52596446759</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45993.52596446759</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45993.52596446759</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45993.52596446759</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45993.52596446759</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45993.52596446759</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45993.52596446759</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45993.52596446759</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45993.52596446759</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45993.52596446759</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45993.52596446759</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45993.52596446759</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45993.52596446759</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45993.52596446759</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45993.52596446759</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45993.52596446759</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45993.52596446759</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45993.52596446759</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45993.52596446759</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45993.52596446759</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45993.52596446759</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45993.52596446759</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45993.52596446759</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45993.52596446759</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45993.52596446759</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45993.52596446759</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45993.52596446759</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45993.52596446759</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45993.52596446759</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45993.52596446759</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45993.52596446759</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45993.52596446759</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45993.52596446759</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45993.52596446759</v>
      </c>
      <c r="H459" s="121"/>
      <c r="I459" s="119" t="str">
        <f>IFERROR(VLOOKUP(D459,DB!A:F,6,0),"")</f>
        <v/>
      </c>
      <c r="J459" s="119" t="str">
        <f>IFERROR(VLOOKUP(D459,DB!A:G,7,0),"")</f>
        <v/>
      </c>
      <c r="K459" s="122"/>
      <c r="L459" s="137" t="str">
        <f>IFERROR(VLOOKUP(D459,DB!A:I,9,0),"")</f>
        <v/>
      </c>
    </row>
    <row r="460" spans="1:12" ht="31.5" customHeight="1">
      <c r="A460" s="143"/>
      <c r="B460" s="144" t="str">
        <f>IFERROR(VLOOKUP(D460,DB!A:K,11,0),"")</f>
        <v/>
      </c>
      <c r="C460" s="145"/>
      <c r="D460" s="144"/>
      <c r="E460" s="142"/>
      <c r="F460" s="146"/>
      <c r="G460" s="147">
        <f ca="1">IFERROR(NOW()-F460,"-")</f>
        <v>45993.52596446759</v>
      </c>
      <c r="H460" s="146"/>
      <c r="I460" s="144" t="str">
        <f>IFERROR(VLOOKUP(D460,DB!A:F,6,0),"")</f>
        <v/>
      </c>
      <c r="J460" s="144" t="str">
        <f>IFERROR(VLOOKUP(D460,DB!A:G,7,0),"")</f>
        <v/>
      </c>
      <c r="K460" s="148"/>
      <c r="L460" s="149" t="str">
        <f>IFERROR(VLOOKUP(D460,DB!A:I,9,0),"")</f>
        <v/>
      </c>
    </row>
  </sheetData>
  <dataValidations count="2">
    <dataValidation allowBlank="1" showInputMessage="1" showErrorMessage="1" sqref="E1" xr:uid="{9E1BC488-8814-4F8A-8DBE-742B3278AB71}"/>
    <dataValidation type="list" allowBlank="1" showInputMessage="1" showErrorMessage="1" sqref="E2:E4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2025-12-02T09:40:08Z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