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691" documentId="120_S{2AC9BD13-BADA-5192-A53E-5A8FF88502F6}" xr6:coauthVersionLast="47" xr6:coauthVersionMax="47" xr10:uidLastSave="{0FC0FE2A-0B45-4042-AEDC-82767A8D6A7C}"/>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3" i="9"/>
  <c r="B4" i="9"/>
  <c r="B5" i="9"/>
  <c r="B6" i="9"/>
  <c r="B7" i="9"/>
  <c r="B8" i="9"/>
  <c r="B9" i="9"/>
  <c r="B10" i="9"/>
  <c r="B11" i="9"/>
  <c r="B12" i="9"/>
  <c r="B13" i="9"/>
  <c r="B14" i="9"/>
  <c r="B15" i="9"/>
  <c r="B16" i="9"/>
  <c r="B17" i="9"/>
  <c r="B18" i="9"/>
  <c r="B19" i="9"/>
  <c r="B20" i="9"/>
  <c r="B21" i="9"/>
  <c r="B22" i="9"/>
  <c r="G3" i="9"/>
  <c r="G4" i="9"/>
  <c r="G5" i="9"/>
  <c r="G6" i="9"/>
  <c r="G7" i="9"/>
  <c r="G8" i="9"/>
  <c r="G9" i="9"/>
  <c r="G10" i="9"/>
  <c r="G11" i="9"/>
  <c r="G12" i="9"/>
  <c r="G13" i="9"/>
  <c r="G14" i="9"/>
  <c r="G15" i="9"/>
  <c r="G16" i="9"/>
  <c r="G17" i="9"/>
  <c r="G18" i="9"/>
  <c r="G19" i="9"/>
  <c r="G20" i="9"/>
  <c r="G21" i="9"/>
  <c r="G22" i="9"/>
  <c r="I3" i="9"/>
  <c r="I4" i="9"/>
  <c r="I5" i="9"/>
  <c r="I6" i="9"/>
  <c r="I7" i="9"/>
  <c r="I8" i="9"/>
  <c r="I9" i="9"/>
  <c r="I10" i="9"/>
  <c r="I11" i="9"/>
  <c r="I12" i="9"/>
  <c r="I13" i="9"/>
  <c r="I14" i="9"/>
  <c r="I15" i="9"/>
  <c r="I16" i="9"/>
  <c r="I17" i="9"/>
  <c r="I18" i="9"/>
  <c r="I19" i="9"/>
  <c r="I20" i="9"/>
  <c r="I21" i="9"/>
  <c r="I22" i="9"/>
  <c r="L3" i="9"/>
  <c r="L4" i="9"/>
  <c r="L5" i="9"/>
  <c r="L6" i="9"/>
  <c r="L7" i="9"/>
  <c r="L8" i="9"/>
  <c r="L9" i="9"/>
  <c r="L10" i="9"/>
  <c r="L11" i="9"/>
  <c r="L12" i="9"/>
  <c r="L13" i="9"/>
  <c r="L14" i="9"/>
  <c r="L15" i="9"/>
  <c r="L16" i="9"/>
  <c r="L17" i="9"/>
  <c r="L18" i="9"/>
  <c r="L19" i="9"/>
  <c r="L20" i="9"/>
  <c r="L21" i="9"/>
  <c r="L22" i="9"/>
  <c r="J3" i="9"/>
  <c r="J4" i="9"/>
  <c r="J5" i="9"/>
  <c r="J6" i="9"/>
  <c r="J7" i="9"/>
  <c r="J8" i="9"/>
  <c r="J9" i="9"/>
  <c r="J10" i="9"/>
  <c r="J11" i="9"/>
  <c r="J12" i="9"/>
  <c r="J13" i="9"/>
  <c r="J14" i="9"/>
  <c r="J15" i="9"/>
  <c r="J16" i="9"/>
  <c r="J17" i="9"/>
  <c r="J18" i="9"/>
  <c r="J19" i="9"/>
  <c r="J20" i="9"/>
  <c r="J21" i="9"/>
  <c r="J22" i="9"/>
  <c r="L2" i="9"/>
  <c r="J2" i="9"/>
  <c r="I2" i="9"/>
  <c r="B2" i="9"/>
  <c r="G2"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<sst xmlns="http://schemas.openxmlformats.org/spreadsheetml/2006/main" count="180284" uniqueCount="39125">
  <si>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</si>
  <si>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</si>
  <si>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</si>
  <si>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</si>
  <si>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</si>
  <si>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</si>
  <si>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</si>
  <si>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</si>
  <si>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</si>
  <si>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</si>
  <si>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</si>
  <si>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</si>
  <si>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</si>
  <si>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</si>
  <si>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</si>
  <si>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</si>
  <si>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</si>
  <si>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</si>
  <si>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</si>
  <si>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</si>
  <si>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</si>
  <si>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</si>
  <si>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</si>
  <si>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</si>
  <si>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</si>
  <si>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</si>
  <si>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</si>
  <si>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</si>
  <si>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</si>
  <si>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</si>
  <si>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</si>
  <si>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</si>
  <si>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</si>
  <si>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</si>
  <si>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</si>
  <si>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</si>
  <si>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</si>
  <si>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</si>
  <si>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</si>
  <si>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</si>
  <si>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</si>
  <si>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</si>
  <si>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</si>
  <si>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</si>
  <si>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</si>
  <si>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</si>
  <si>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</si>
  <si>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</si>
  <si>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</si>
  <si>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</si>
  <si>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</si>
  <si>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</si>
  <si>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</si>
  <si>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</si>
  <si>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</si>
  <si>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</si>
  <si>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</si>
  <si>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</si>
  <si>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</si>
  <si>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</si>
  <si>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</si>
  <si>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</si>
  <si>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</si>
  <si>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</si>
  <si>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</si>
  <si>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</si>
  <si>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</si>
  <si>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</si>
  <si>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</si>
  <si>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</si>
  <si>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</si>
  <si>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</si>
  <si>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</si>
  <si>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</si>
  <si>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</si>
  <si>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</si>
  <si>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</si>
  <si>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</si>
  <si>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</si>
  <si>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</si>
  <si>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</si>
  <si>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</si>
  <si>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</si>
  <si>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</si>
  <si>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</si>
  <si>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</si>
  <si>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</si>
  <si>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</si>
  <si>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</si>
  <si>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</si>
  <si>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</si>
  <si>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</si>
  <si>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</si>
  <si>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</si>
  <si>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</si>
  <si>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</si>
  <si>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</si>
  <si>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</si>
  <si>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</si>
  <si>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</si>
  <si>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</si>
  <si>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</si>
  <si>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</si>
  <si>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</si>
  <si>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</si>
  <si>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</si>
  <si>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</si>
  <si>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</si>
  <si>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</si>
  <si>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</si>
  <si>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</si>
  <si>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</si>
  <si>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</si>
  <si>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</si>
  <si>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</si>
  <si>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</si>
  <si>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</si>
  <si>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</si>
  <si>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</si>
  <si>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</si>
  <si>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</si>
  <si>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</si>
  <si>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</si>
  <si>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</si>
  <si>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</si>
  <si>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</si>
  <si>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</si>
  <si>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</si>
  <si>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</si>
  <si>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</si>
  <si>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</si>
  <si>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</si>
  <si>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</si>
  <si>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</si>
  <si>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</si>
  <si>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</si>
  <si>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</si>
  <si>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</si>
  <si>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</si>
  <si>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</si>
  <si>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</si>
  <si>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</si>
  <si>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</si>
  <si>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</si>
  <si>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</si>
  <si>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</si>
  <si>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</si>
  <si>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</si>
  <si>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</si>
  <si>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</si>
  <si>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</si>
  <si>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</si>
  <si>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</si>
  <si>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</si>
  <si>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</si>
  <si>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</si>
  <si>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</si>
  <si>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</si>
  <si>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</si>
  <si>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</si>
  <si>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</si>
  <si>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</si>
  <si>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</si>
  <si>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</si>
  <si>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</si>
  <si>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</si>
  <si>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</si>
  <si>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</si>
  <si>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</si>
  <si>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</si>
  <si>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</si>
  <si>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</si>
  <si>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</si>
  <si>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</si>
  <si>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</si>
  <si>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</si>
  <si>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</si>
  <si>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</si>
  <si>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</si>
  <si>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</si>
  <si>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</si>
  <si>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</si>
  <si>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</si>
  <si>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</si>
  <si>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</si>
  <si>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</si>
  <si>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</si>
  <si>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</si>
  <si>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</si>
  <si>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</si>
  <si>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</si>
  <si>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</si>
  <si>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</si>
  <si>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</si>
  <si>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</si>
  <si>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</si>
  <si>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</si>
  <si>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</si>
  <si>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</si>
  <si>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</si>
  <si>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</si>
  <si>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</si>
  <si>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</si>
  <si>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</si>
  <si>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</si>
  <si>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</si>
  <si>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</si>
  <si>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</si>
  <si>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</si>
  <si>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</si>
  <si>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</si>
  <si>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</si>
  <si>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</si>
  <si>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</si>
  <si>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</si>
  <si>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</si>
  <si>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</si>
  <si>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</si>
  <si>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</si>
  <si>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</si>
  <si>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</si>
  <si>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</si>
  <si>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</si>
  <si>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</si>
  <si>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</si>
  <si>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</si>
  <si>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</si>
  <si>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</si>
  <si>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</si>
  <si>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</si>
  <si>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</si>
  <si>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</si>
  <si>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</si>
  <si>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</si>
  <si>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</si>
  <si>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</si>
  <si>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</si>
  <si>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</si>
  <si>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</si>
  <si>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</si>
  <si>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</si>
  <si>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</si>
  <si>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</si>
  <si>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</si>
  <si>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</si>
  <si>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</si>
  <si>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</si>
  <si>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</si>
  <si>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</si>
  <si>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</si>
  <si>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</si>
  <si>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</si>
  <si>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</si>
  <si>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</si>
  <si>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</si>
  <si>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</si>
  <si>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</si>
  <si>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</si>
  <si>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</si>
  <si>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</si>
  <si>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</si>
  <si>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</si>
  <si>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</si>
  <si>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</si>
  <si>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</si>
  <si>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</si>
  <si>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</si>
  <si>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</si>
  <si>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</si>
  <si>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</si>
  <si>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</si>
  <si>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</si>
  <si>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</si>
  <si>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</si>
  <si>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</si>
  <si>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</si>
  <si>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</si>
  <si>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</si>
  <si>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</si>
  <si>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</si>
  <si>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</si>
  <si>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</si>
  <si>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</si>
  <si>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</si>
  <si>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</si>
  <si>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</si>
  <si>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</si>
  <si>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</si>
  <si>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</si>
  <si>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</si>
  <si>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</si>
  <si>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</si>
  <si>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</si>
  <si>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</si>
  <si>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</si>
  <si>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</si>
  <si>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</si>
  <si>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</si>
  <si>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</si>
  <si>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</si>
  <si>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</si>
  <si>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</si>
  <si>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</si>
  <si>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</si>
  <si>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</si>
  <si>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</si>
  <si>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</si>
  <si>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</si>
  <si>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</si>
  <si>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</si>
  <si>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</si>
  <si>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</si>
  <si>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</si>
  <si>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</si>
  <si>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</si>
  <si>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</si>
  <si>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</si>
  <si>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</si>
  <si>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</si>
  <si>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</si>
  <si>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</si>
  <si>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</si>
  <si>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</si>
  <si>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</si>
  <si>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</si>
  <si>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</si>
  <si>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</si>
  <si>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</si>
  <si>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</si>
  <si>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</si>
  <si>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</si>
  <si>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</si>
  <si>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</si>
  <si>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</si>
  <si>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</si>
  <si>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</si>
  <si>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</si>
  <si>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</si>
  <si>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</si>
  <si>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</si>
  <si>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</si>
  <si>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</si>
  <si>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</si>
  <si>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</si>
  <si>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</si>
  <si>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</si>
  <si>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</si>
  <si>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</si>
  <si>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</si>
  <si>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</si>
  <si>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</si>
  <si>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</si>
  <si>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</si>
  <si>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</si>
  <si>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</si>
  <si>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</si>
  <si>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</si>
  <si>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</si>
  <si>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</si>
  <si>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</si>
  <si>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</si>
  <si>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</si>
  <si>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</si>
  <si>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</si>
  <si>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</si>
  <si>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</si>
  <si>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</si>
  <si>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</si>
  <si>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</si>
  <si>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</si>
  <si>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</si>
  <si>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</si>
  <si>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</si>
  <si>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</si>
  <si>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</si>
  <si>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</si>
  <si>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</si>
  <si>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</si>
  <si>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</si>
  <si>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</si>
  <si>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</si>
  <si>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</si>
  <si>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</si>
  <si>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</si>
  <si>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</si>
  <si>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</si>
  <si>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</si>
  <si>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</si>
  <si>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</si>
  <si>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</si>
  <si>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</si>
  <si>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</si>
  <si>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</si>
  <si>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</si>
  <si>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</si>
  <si>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</si>
  <si>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</si>
  <si>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</si>
  <si>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</si>
  <si>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</si>
  <si>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</si>
  <si>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</si>
  <si>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</si>
  <si>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</si>
  <si>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</si>
  <si>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</si>
  <si>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</si>
  <si>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</si>
  <si>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</si>
  <si>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</si>
  <si>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</si>
  <si>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</si>
  <si>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</si>
  <si>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</si>
  <si>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</si>
  <si>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</si>
  <si>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</si>
  <si>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</si>
  <si>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</si>
  <si>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</si>
  <si>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</si>
  <si>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</si>
  <si>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</si>
  <si>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</si>
  <si>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</si>
  <si>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</si>
  <si>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</si>
  <si>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</si>
  <si>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</si>
  <si>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</si>
  <si>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</si>
  <si>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</si>
  <si>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</si>
  <si>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</si>
  <si>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</si>
  <si>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</si>
  <si>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</si>
  <si>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</si>
  <si>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</si>
  <si>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</si>
  <si>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</si>
  <si>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</si>
  <si>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</si>
  <si>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</si>
  <si>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</si>
  <si>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</si>
  <si>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</si>
  <si>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</si>
  <si>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</si>
  <si>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</si>
  <si>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</si>
  <si>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</si>
  <si>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</si>
  <si>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</si>
  <si>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</si>
  <si>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</si>
  <si>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</si>
  <si>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</si>
  <si>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</si>
  <si>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</si>
  <si>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</si>
  <si>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</si>
  <si>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</si>
  <si>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</si>
  <si>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</si>
  <si>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</si>
  <si>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</si>
  <si>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</si>
  <si>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</si>
  <si>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</si>
  <si>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</si>
  <si>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</si>
  <si>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</si>
  <si>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</si>
  <si>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</si>
  <si>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</si>
  <si>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</si>
  <si>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</si>
  <si>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</si>
  <si>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</si>
  <si>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</si>
  <si>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</si>
  <si>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</si>
  <si>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</si>
  <si>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</si>
  <si>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</si>
  <si>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</si>
  <si>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</si>
  <si>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</si>
  <si>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</si>
  <si>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</si>
  <si>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</si>
  <si>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</si>
  <si>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</si>
  <si>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</si>
  <si>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</si>
  <si>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</si>
  <si>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</si>
  <si>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</si>
  <si>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</si>
  <si>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</si>
  <si>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</si>
  <si>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</si>
  <si>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</si>
  <si>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</si>
  <si>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</si>
  <si>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</si>
  <si>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</si>
  <si>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</si>
  <si>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</si>
  <si>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</si>
  <si>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</si>
  <si>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</si>
  <si>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</si>
  <si>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</si>
  <si>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</si>
  <si>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</si>
  <si>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</si>
  <si>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</si>
  <si>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</si>
  <si>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</si>
  <si>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</si>
  <si>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</si>
  <si>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</si>
  <si>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</si>
  <si>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</si>
  <si>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</si>
  <si>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</si>
  <si>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</si>
  <si>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</si>
  <si>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</si>
  <si>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</si>
  <si>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</si>
  <si>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</si>
  <si>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</si>
  <si>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</si>
  <si>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</si>
  <si>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</si>
  <si>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</si>
  <si>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</si>
  <si>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</si>
  <si>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</si>
  <si>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</si>
  <si>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</si>
  <si>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</si>
  <si>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</si>
  <si>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</si>
  <si>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</si>
  <si>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</si>
  <si>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</si>
  <si>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</si>
  <si>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</si>
  <si>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</si>
  <si>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</si>
  <si>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</si>
  <si>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</si>
  <si>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</si>
  <si>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</si>
  <si>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</si>
  <si>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</si>
  <si>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</si>
  <si>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</si>
  <si>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</si>
  <si>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</si>
  <si>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</si>
  <si>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</si>
  <si>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</si>
  <si>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</si>
  <si>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</si>
  <si>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</si>
  <si>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</si>
  <si>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</si>
  <si>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</si>
  <si>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</si>
  <si>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</si>
  <si>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</si>
  <si>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</si>
  <si>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</si>
  <si>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</si>
  <si>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</si>
  <si>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</si>
  <si>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</si>
  <si>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</si>
  <si>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</si>
  <si>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</si>
  <si>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</si>
  <si>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</si>
  <si>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</si>
  <si>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</si>
  <si>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</si>
  <si>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</si>
  <si>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</si>
  <si>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</si>
  <si>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</si>
  <si>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</si>
  <si>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</si>
  <si>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</si>
  <si>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</si>
  <si>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</si>
  <si>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</si>
  <si>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</si>
  <si>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</si>
  <si>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</si>
  <si>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</si>
  <si>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</si>
  <si>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</si>
  <si>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</si>
  <si>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</si>
  <si>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</si>
  <si>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</si>
  <si>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</si>
  <si>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</si>
  <si>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</si>
  <si>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</si>
  <si>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</si>
  <si>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</si>
  <si>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</si>
  <si>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</si>
  <si>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</si>
  <si>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</si>
  <si>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</si>
  <si>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</si>
  <si>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</si>
  <si>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</si>
  <si>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</si>
  <si>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</si>
  <si>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</si>
  <si>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</si>
  <si>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</si>
  <si>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</si>
  <si>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</si>
  <si>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</si>
  <si>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</si>
  <si>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</si>
  <si>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</si>
  <si>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</si>
  <si>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</si>
  <si>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</si>
  <si>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</si>
  <si>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</si>
  <si>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</si>
  <si>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</si>
  <si>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</si>
  <si>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</si>
  <si>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</si>
  <si>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</si>
  <si>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</si>
  <si>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</si>
  <si>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</si>
  <si>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</si>
  <si>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</si>
  <si>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</si>
  <si>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</si>
  <si>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</si>
  <si>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</si>
  <si>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</si>
  <si>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</si>
  <si>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</si>
  <si>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</si>
  <si>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</si>
  <si>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</si>
  <si>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</si>
  <si>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</si>
  <si>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</si>
  <si>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</si>
  <si>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</si>
  <si>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</si>
  <si>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</si>
  <si>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</si>
  <si>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</si>
  <si>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</si>
  <si>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</si>
  <si>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</si>
  <si>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</si>
  <si>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</si>
  <si>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</si>
  <si>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</si>
  <si>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</si>
  <si>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</si>
  <si>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</si>
  <si>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</si>
  <si>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</si>
  <si>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</si>
  <si>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</si>
  <si>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</si>
  <si>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</si>
  <si>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</si>
  <si>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</si>
  <si>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</si>
  <si>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</si>
  <si>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</si>
  <si>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</si>
  <si>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</si>
  <si>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</si>
  <si>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</si>
  <si>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</si>
  <si>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</si>
  <si>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</si>
  <si>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</si>
  <si>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</si>
  <si>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</si>
  <si>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</si>
  <si>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</si>
  <si>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</si>
  <si>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</si>
  <si>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</si>
  <si>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</si>
  <si>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</si>
  <si>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</si>
  <si>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</si>
  <si>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</si>
  <si>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</si>
  <si>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</si>
  <si>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</si>
  <si>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</si>
  <si>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</si>
  <si>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</si>
  <si>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</si>
  <si>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</si>
  <si>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</si>
  <si>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</si>
  <si>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</si>
  <si>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</si>
  <si>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</si>
  <si>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</si>
  <si>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</si>
  <si>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</si>
  <si>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</si>
  <si>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</si>
  <si>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</si>
  <si>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</si>
  <si>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</si>
  <si>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</si>
  <si>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</si>
  <si>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</si>
  <si>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</si>
  <si>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</si>
  <si>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</si>
  <si>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</si>
  <si>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</si>
  <si>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</si>
  <si>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</si>
  <si>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</si>
  <si>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</si>
  <si>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</si>
  <si>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</si>
  <si>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</si>
  <si>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</si>
  <si>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</si>
  <si>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</si>
  <si>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</si>
  <si>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</si>
  <si>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</si>
  <si>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</si>
  <si>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</si>
  <si>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</si>
  <si>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</si>
  <si>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</si>
  <si>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</si>
  <si>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</si>
  <si>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</si>
  <si>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</si>
  <si>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</si>
  <si>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</si>
  <si>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</si>
  <si>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</si>
  <si>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</si>
  <si>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</si>
  <si>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</si>
  <si>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</si>
  <si>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</si>
  <si>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</si>
  <si>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</si>
  <si>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</si>
  <si>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</si>
  <si>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</si>
  <si>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</si>
  <si>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</si>
  <si>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</si>
  <si>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</si>
  <si>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</si>
  <si>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</si>
  <si>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</si>
  <si>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</si>
  <si>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</si>
  <si>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</si>
  <si>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</si>
  <si>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</si>
  <si>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</si>
  <si>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</si>
  <si>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</si>
  <si>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</si>
  <si>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</si>
  <si>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</si>
  <si>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</si>
  <si>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</si>
  <si>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</si>
  <si>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</si>
  <si>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</si>
  <si>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</si>
  <si>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</si>
  <si>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</si>
  <si>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</si>
  <si>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</si>
  <si>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</si>
  <si>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</si>
  <si>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</si>
  <si>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</si>
  <si>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</si>
  <si>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</si>
  <si>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</si>
  <si>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</si>
  <si>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</si>
  <si>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</si>
  <si>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</si>
  <si>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</si>
  <si>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</si>
  <si>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</si>
  <si>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</si>
  <si>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</si>
  <si>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</si>
  <si>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</si>
  <si>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</si>
  <si>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</si>
  <si>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</si>
  <si>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</si>
  <si>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</si>
  <si>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</si>
  <si>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</si>
  <si>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</si>
  <si>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</si>
  <si>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</si>
  <si>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</si>
  <si>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</si>
  <si>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</si>
  <si>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</si>
  <si>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</si>
  <si>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</si>
  <si>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</si>
  <si>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</si>
  <si>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</si>
  <si>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</si>
  <si>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</si>
  <si>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</si>
  <si>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</si>
  <si>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</si>
  <si>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</si>
  <si>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</si>
  <si>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</si>
  <si>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</si>
  <si>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</si>
  <si>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</si>
  <si>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</si>
  <si>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</si>
  <si>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</si>
  <si>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</si>
  <si>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</si>
  <si>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</si>
  <si>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</si>
  <si>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</si>
  <si>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</si>
  <si>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</si>
  <si>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</si>
  <si>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</si>
  <si>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</si>
  <si>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</si>
  <si>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</si>
  <si>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</si>
  <si>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</si>
  <si>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</si>
  <si>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</si>
  <si>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</si>
  <si>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</si>
  <si>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</si>
  <si>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</si>
  <si>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</si>
  <si>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</si>
  <si>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</si>
  <si>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</si>
  <si>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</si>
  <si>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</si>
  <si>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</si>
  <si>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</si>
  <si>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</si>
  <si>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</si>
  <si>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</si>
  <si>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</si>
  <si>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</si>
  <si>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</si>
  <si>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</si>
  <si>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</si>
  <si>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</si>
  <si>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</si>
  <si>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</si>
  <si>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</si>
  <si>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</si>
  <si>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</si>
  <si>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</si>
  <si>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</si>
  <si>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</si>
  <si>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</si>
  <si>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</si>
  <si>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</si>
  <si>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</si>
  <si>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</si>
  <si>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</si>
  <si>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</si>
  <si>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</si>
  <si>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</si>
  <si>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</si>
  <si>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</si>
  <si>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</si>
  <si>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</si>
  <si>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</si>
  <si>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</si>
  <si>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</si>
  <si>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</si>
  <si>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</si>
  <si>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</si>
  <si>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</si>
  <si>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</si>
  <si>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</si>
  <si>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</si>
  <si>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</si>
  <si>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</si>
  <si>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</si>
  <si>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</si>
  <si>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</si>
  <si>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</si>
  <si>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</si>
  <si>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</si>
  <si>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</si>
  <si>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</si>
  <si>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</si>
  <si>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</si>
  <si>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</si>
  <si>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</si>
  <si>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</si>
  <si>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</si>
  <si>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</si>
  <si>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</si>
  <si>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</si>
  <si>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</si>
  <si>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</si>
  <si>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</si>
  <si>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</si>
  <si>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</si>
  <si>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</si>
  <si>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</si>
  <si>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</si>
  <si>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</si>
  <si>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</si>
  <si>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</si>
  <si>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</si>
  <si>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</si>
  <si>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</si>
  <si>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</si>
  <si>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</si>
  <si>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</si>
  <si>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</si>
  <si>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</si>
  <si>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</si>
  <si>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</si>
  <si>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</si>
  <si>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</si>
  <si>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</si>
  <si>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</si>
  <si>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</si>
  <si>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</si>
  <si>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</si>
  <si>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</si>
  <si>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</si>
  <si>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</si>
  <si>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</si>
  <si>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</si>
  <si>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</si>
  <si>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</si>
  <si>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</si>
  <si>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</si>
  <si>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</si>
  <si>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</si>
  <si>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</si>
  <si>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</si>
  <si>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</si>
  <si>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</si>
  <si>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</si>
  <si>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</si>
  <si>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</si>
  <si>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</si>
  <si>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</si>
  <si>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</si>
  <si>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</si>
  <si>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</si>
  <si>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</si>
  <si>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</si>
  <si>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</si>
  <si>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</si>
  <si>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</si>
  <si>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</si>
  <si>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</si>
  <si>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</si>
  <si>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</si>
  <si>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</si>
  <si>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</si>
  <si>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</si>
  <si>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</si>
  <si>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</si>
  <si>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</si>
  <si>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</si>
  <si>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</si>
  <si>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</si>
  <si>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</si>
  <si>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</si>
  <si>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</si>
  <si>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</si>
  <si>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</si>
  <si>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</si>
  <si>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</si>
  <si>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</si>
  <si>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</si>
  <si>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</si>
  <si>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</si>
  <si>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</si>
  <si>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</si>
  <si>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</si>
  <si>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</si>
  <si>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</si>
  <si>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</si>
  <si>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</si>
  <si>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</si>
  <si>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</si>
  <si>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</si>
  <si>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</si>
  <si>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</si>
  <si>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</si>
  <si>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</si>
  <si>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</si>
  <si>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</si>
  <si>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</si>
  <si>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</si>
  <si>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</si>
  <si>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</si>
  <si>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</si>
  <si>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</si>
  <si>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</si>
  <si>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</si>
  <si>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</si>
  <si>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</si>
  <si>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</si>
  <si>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</si>
  <si>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</si>
  <si>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</si>
  <si>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</si>
  <si>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</si>
  <si>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</si>
  <si>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</si>
  <si>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</si>
  <si>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</si>
  <si>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</si>
  <si>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</si>
  <si>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</si>
  <si>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</si>
  <si>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</si>
  <si>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</si>
  <si>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</si>
  <si>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</si>
  <si>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</si>
  <si>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</si>
  <si>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</si>
  <si>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</si>
  <si>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</si>
  <si>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</si>
  <si>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</si>
  <si>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</si>
  <si>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</si>
  <si>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</si>
  <si>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</si>
  <si>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</si>
  <si>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</si>
  <si>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</si>
  <si>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</si>
  <si>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</si>
  <si>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</si>
  <si>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</si>
  <si>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</si>
  <si>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</si>
  <si>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</si>
  <si>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</si>
  <si>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</si>
  <si>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</si>
  <si>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</si>
  <si>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</si>
  <si>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</si>
  <si>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</si>
  <si>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</si>
  <si>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</si>
  <si>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</si>
  <si>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</si>
  <si>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</si>
  <si>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</si>
  <si>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</si>
  <si>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</si>
  <si>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</si>
  <si>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</si>
  <si>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</si>
  <si>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</si>
  <si>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</si>
  <si>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</si>
  <si>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</si>
  <si>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</si>
  <si>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</si>
  <si>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</si>
  <si>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</si>
  <si>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</si>
  <si>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</si>
  <si>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</si>
  <si>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</si>
  <si>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</si>
  <si>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</si>
  <si>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</si>
  <si>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</si>
  <si>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</si>
  <si>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</si>
  <si>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</si>
  <si>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</si>
  <si>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</si>
  <si>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</si>
  <si>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</si>
  <si>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</si>
  <si>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</si>
  <si>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</si>
  <si>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</si>
  <si>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</si>
  <si>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</si>
  <si>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</si>
  <si>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</si>
  <si>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</si>
  <si>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</si>
  <si>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</si>
  <si>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</si>
  <si>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</si>
  <si>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</si>
  <si>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</si>
  <si>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</si>
  <si>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</si>
  <si>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</si>
  <si>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</si>
  <si>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</si>
  <si>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</si>
  <si>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</si>
  <si>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</si>
  <si>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</si>
  <si>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</si>
  <si>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</si>
  <si>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</si>
  <si>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</si>
  <si>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</si>
  <si>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</si>
  <si>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</si>
  <si>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</si>
  <si>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</si>
  <si>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</si>
  <si>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</si>
  <si>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</si>
  <si>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</si>
  <si>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</si>
  <si>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</si>
  <si>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</si>
  <si>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</si>
  <si>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</si>
  <si>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</si>
  <si>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</si>
  <si>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</si>
  <si>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</si>
  <si>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</si>
  <si>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</si>
  <si>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</si>
  <si>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</si>
  <si>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</si>
  <si>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</si>
  <si>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</si>
  <si>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</si>
  <si>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</si>
  <si>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</si>
  <si>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</si>
  <si>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</si>
  <si>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</si>
  <si>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</si>
  <si>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</si>
  <si>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</si>
  <si>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</si>
  <si>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</si>
  <si>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</si>
  <si>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</si>
  <si>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</si>
  <si>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</si>
  <si>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</si>
  <si>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</si>
  <si>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</si>
  <si>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</si>
  <si>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</si>
  <si>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</si>
  <si>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</si>
  <si>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</si>
  <si>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</si>
  <si>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</si>
  <si>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</si>
  <si>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</si>
  <si>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</si>
  <si>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</si>
  <si>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</si>
  <si>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</si>
  <si>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</si>
  <si>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</si>
  <si>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</si>
  <si>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</si>
  <si>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</si>
  <si>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</si>
  <si>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</si>
  <si>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</si>
  <si>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</si>
  <si>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</si>
  <si>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</si>
  <si>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</si>
  <si>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</si>
  <si>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</si>
  <si>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</si>
  <si>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</si>
  <si>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</si>
  <si>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</si>
  <si>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</si>
  <si>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</si>
  <si>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</si>
  <si>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</si>
  <si>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</si>
  <si>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</si>
  <si>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</si>
  <si>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</si>
  <si>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</si>
  <si>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</si>
  <si>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</si>
  <si>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</si>
  <si>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</si>
  <si>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</si>
  <si>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</si>
  <si>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</si>
  <si>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</si>
  <si>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</si>
  <si>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</si>
  <si>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</si>
  <si>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</si>
  <si>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</si>
  <si>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</si>
  <si>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</si>
  <si>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</si>
  <si>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</si>
  <si>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</si>
  <si>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</si>
  <si>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</si>
  <si>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</si>
  <si>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</si>
  <si>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</si>
  <si>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</si>
  <si>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</si>
  <si>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</si>
  <si>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</si>
  <si>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</si>
  <si>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</si>
  <si>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</si>
  <si>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</si>
  <si>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</si>
  <si>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</si>
  <si>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</si>
  <si>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</si>
  <si>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</si>
  <si>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</si>
  <si>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</si>
  <si>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</si>
  <si>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</si>
  <si>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</si>
  <si>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</si>
  <si>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</si>
  <si>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</si>
  <si>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</si>
  <si>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</si>
  <si>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</si>
  <si>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</si>
  <si>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</si>
  <si>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</si>
  <si>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</si>
  <si>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</si>
  <si>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</si>
  <si>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</si>
  <si>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</si>
  <si>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</si>
  <si>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</si>
  <si>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</si>
  <si>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</si>
  <si>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</si>
  <si>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</si>
  <si>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</si>
  <si>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</si>
  <si>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</si>
  <si>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</si>
  <si>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</si>
  <si>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</si>
  <si>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</si>
  <si>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</si>
  <si>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</si>
  <si>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</si>
  <si>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</si>
  <si>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</si>
  <si>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</si>
  <si>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</si>
  <si>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</si>
  <si>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</si>
  <si>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</si>
  <si>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</si>
  <si>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</si>
  <si>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</si>
  <si>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</si>
  <si>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</si>
  <si>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</si>
  <si>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</si>
  <si>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</si>
  <si>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</si>
  <si>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</si>
  <si>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</si>
  <si>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</si>
  <si>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</si>
  <si>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</si>
  <si>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</si>
  <si>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</si>
  <si>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</si>
  <si>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</si>
  <si>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</si>
  <si>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</si>
  <si>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</si>
  <si>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</si>
  <si>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</si>
  <si>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</si>
  <si>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</si>
  <si>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</si>
  <si>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</si>
  <si>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</si>
  <si>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</si>
  <si>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</si>
  <si>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</si>
  <si>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</si>
  <si>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</si>
  <si>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</si>
  <si>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</si>
  <si>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</si>
  <si>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</si>
  <si>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</si>
  <si>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</si>
  <si>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</si>
  <si>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</si>
  <si>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</si>
  <si>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</si>
  <si>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</si>
  <si>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</si>
  <si>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</si>
  <si>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</si>
  <si>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</si>
  <si>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</si>
  <si>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</si>
  <si>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</si>
  <si>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</si>
  <si>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</si>
  <si>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</si>
  <si>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</si>
  <si>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</si>
  <si>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</si>
  <si>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</si>
  <si>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</si>
  <si>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</si>
  <si>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</si>
  <si>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</si>
  <si>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</si>
  <si>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</si>
  <si>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</si>
  <si>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</si>
  <si>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</si>
  <si>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</si>
  <si>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</si>
  <si>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</si>
  <si>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</si>
  <si>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</si>
  <si>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</si>
  <si>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</si>
  <si>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</si>
  <si>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</si>
  <si>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</si>
  <si>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</si>
  <si>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</si>
  <si>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</si>
  <si>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</si>
  <si>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</si>
  <si>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</si>
  <si>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</si>
  <si>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</si>
  <si>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</si>
  <si>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</si>
  <si>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</si>
  <si>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</si>
  <si>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</si>
  <si>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</si>
  <si>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</si>
  <si>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</si>
  <si>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</si>
  <si>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</si>
  <si>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</si>
  <si>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</si>
  <si>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</si>
  <si>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</si>
  <si>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</si>
  <si>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</si>
  <si>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</si>
  <si>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</si>
  <si>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</si>
  <si>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</si>
  <si>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</si>
  <si>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</si>
  <si>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</si>
  <si>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</si>
  <si>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</si>
  <si>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</si>
  <si>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</si>
  <si>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</si>
  <si>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</si>
  <si>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</si>
  <si>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</si>
  <si>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</si>
  <si>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</si>
  <si>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</si>
  <si>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</si>
  <si>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</si>
  <si>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</si>
  <si>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</si>
  <si>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</si>
  <si>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</si>
  <si>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</si>
  <si>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</si>
  <si>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</si>
  <si>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</si>
  <si>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</si>
  <si>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</si>
  <si>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</si>
  <si>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</si>
  <si>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</si>
  <si>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</si>
  <si>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</si>
  <si>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</si>
  <si>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</si>
  <si>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</si>
  <si>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</si>
  <si>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</si>
  <si>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</si>
  <si>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</si>
  <si>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</si>
  <si>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</si>
  <si>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</si>
  <si>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</si>
  <si>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</si>
  <si>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</si>
  <si>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</si>
  <si>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</si>
  <si>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</si>
  <si>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</si>
  <si>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</si>
  <si>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</si>
  <si>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</si>
  <si>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</si>
  <si>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</si>
  <si>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</si>
  <si>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</si>
  <si>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</si>
  <si>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</si>
  <si>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</si>
  <si>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</si>
  <si>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</si>
  <si>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</si>
  <si>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</si>
  <si>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</si>
  <si>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</si>
  <si>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</si>
  <si>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</si>
  <si>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</si>
  <si>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</si>
  <si>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</si>
  <si>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</si>
  <si>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</si>
  <si>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</si>
  <si>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</si>
  <si>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</si>
  <si>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</si>
  <si>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</si>
  <si>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</si>
  <si>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</si>
  <si>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</si>
  <si>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</si>
  <si>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</si>
  <si>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</si>
  <si>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</si>
  <si>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</si>
  <si>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</si>
  <si>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</si>
  <si>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</si>
  <si>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</si>
  <si>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</si>
  <si>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</si>
  <si>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</si>
  <si>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</si>
  <si>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</si>
  <si>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</si>
  <si>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</si>
  <si>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</si>
  <si>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</si>
  <si>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</si>
  <si>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</si>
  <si>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</si>
  <si>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</si>
  <si>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</si>
  <si>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</si>
  <si>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</si>
  <si>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</si>
  <si>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</si>
  <si>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</si>
  <si>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</si>
  <si>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</si>
  <si>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</si>
  <si>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</si>
  <si>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</si>
  <si>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</si>
  <si>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</si>
  <si>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</si>
  <si>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</si>
  <si>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</si>
  <si>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</si>
  <si>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</si>
  <si>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</si>
  <si>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</si>
  <si>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</si>
  <si>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</si>
  <si>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</si>
  <si>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</si>
  <si>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</si>
  <si>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</si>
  <si>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</si>
  <si>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</si>
  <si>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</si>
  <si>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</si>
  <si>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</si>
  <si>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</si>
  <si>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</si>
  <si>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</si>
  <si>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</si>
  <si>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</si>
  <si>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</si>
  <si>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</si>
  <si>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</si>
  <si>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</si>
  <si>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</si>
  <si>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</si>
  <si>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</si>
  <si>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</si>
  <si>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</si>
  <si>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</si>
  <si>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</si>
  <si>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</si>
  <si>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</si>
  <si>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</si>
  <si>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</si>
  <si>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</si>
  <si>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</si>
  <si>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</si>
  <si>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</si>
  <si>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</si>
  <si>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</si>
  <si>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</si>
  <si>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</si>
  <si>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</si>
  <si>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</si>
  <si>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</si>
  <si>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</si>
  <si>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</si>
  <si>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</si>
  <si>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</si>
  <si>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</si>
  <si>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</si>
  <si>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</si>
  <si>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</si>
  <si>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</si>
  <si>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</si>
  <si>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</si>
  <si>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</si>
  <si>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</si>
  <si>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</si>
  <si>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</si>
  <si>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</si>
  <si>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</si>
  <si>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</si>
  <si>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</si>
  <si>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</si>
  <si>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</si>
  <si>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</si>
  <si>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</si>
  <si>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</si>
  <si>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</si>
  <si>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</si>
  <si>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</si>
  <si>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</si>
  <si>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</si>
  <si>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</si>
  <si>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</si>
  <si>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</si>
  <si>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</si>
  <si>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</si>
  <si>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</si>
  <si>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</si>
  <si>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</si>
  <si>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</si>
  <si>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</si>
  <si>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</si>
  <si>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</si>
  <si>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</si>
  <si>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</si>
  <si>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</si>
  <si>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</si>
  <si>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</si>
  <si>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</si>
  <si>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</si>
  <si>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</si>
  <si>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</si>
  <si>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</si>
  <si>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</si>
  <si>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</si>
  <si>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</si>
  <si>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</si>
  <si>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</si>
  <si>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</si>
  <si>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</si>
  <si>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</si>
  <si>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</si>
  <si>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</si>
  <si>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</si>
  <si>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</si>
  <si>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</si>
  <si>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</si>
  <si>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</si>
  <si>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</si>
  <si>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</si>
  <si>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</si>
  <si>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</si>
  <si>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</si>
  <si>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</si>
  <si>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</si>
  <si>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</si>
  <si>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</si>
  <si>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</si>
  <si>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</si>
  <si>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</si>
  <si>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</si>
  <si>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</si>
  <si>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</si>
  <si>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</si>
  <si>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</si>
  <si>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</si>
  <si>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</si>
  <si>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</si>
  <si>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</si>
  <si>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</si>
  <si>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</si>
  <si>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</si>
  <si>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</si>
  <si>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</si>
  <si>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</si>
  <si>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</si>
  <si>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</si>
  <si>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</si>
  <si>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</si>
  <si>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</si>
  <si>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</si>
  <si>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</si>
  <si>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</si>
  <si>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</si>
  <si>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</si>
  <si>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</si>
  <si>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</si>
  <si>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</si>
  <si>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</si>
  <si>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</si>
  <si>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</si>
  <si>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</si>
  <si>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</si>
  <si>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</si>
  <si>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</si>
  <si>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</si>
  <si>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</si>
  <si>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</si>
  <si>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</si>
  <si>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</si>
  <si>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</si>
  <si>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</si>
  <si>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</si>
  <si>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</si>
  <si>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</si>
  <si>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</si>
  <si>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</si>
  <si>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</si>
  <si>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</si>
  <si>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</si>
  <si>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</si>
  <si>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</si>
  <si>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</si>
  <si>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</si>
  <si>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</si>
  <si>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</si>
  <si>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</si>
  <si>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</si>
  <si>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</si>
  <si>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</si>
  <si>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</si>
  <si>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</si>
  <si>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</si>
  <si>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</si>
  <si>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</si>
  <si>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</si>
  <si>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</si>
  <si>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</si>
  <si>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</si>
  <si>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</si>
  <si>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</si>
  <si>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</si>
  <si>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</si>
  <si>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</si>
  <si>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</si>
  <si>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</si>
  <si>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</si>
  <si>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</si>
  <si>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</si>
  <si>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</si>
  <si>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</si>
  <si>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</si>
  <si>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</si>
  <si>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</si>
  <si>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</si>
  <si>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</si>
  <si>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</si>
  <si>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</si>
  <si>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</si>
  <si>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</si>
  <si>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</si>
  <si>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</si>
  <si>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</si>
  <si>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</si>
  <si>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</si>
  <si>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</si>
  <si>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</si>
  <si>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</si>
  <si>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</si>
  <si>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</si>
  <si>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</si>
  <si>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</si>
  <si>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</si>
  <si>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</si>
  <si>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</si>
  <si>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</si>
  <si>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</si>
  <si>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</si>
  <si>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</si>
  <si>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</si>
  <si>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</si>
  <si>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</si>
  <si>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</si>
  <si>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</si>
  <si>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</si>
  <si>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</si>
  <si>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</si>
  <si>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</si>
  <si>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</si>
  <si>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</si>
  <si>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</si>
  <si>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</si>
  <si>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</si>
  <si>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</si>
  <si>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</si>
  <si>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</si>
  <si>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</si>
  <si>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</si>
  <si>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</si>
  <si>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</si>
  <si>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</si>
  <si>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</si>
  <si>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</si>
  <si>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</si>
  <si>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</si>
  <si>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</si>
  <si>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</si>
  <si>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</si>
  <si>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</si>
  <si>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</si>
  <si>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</si>
  <si>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</si>
  <si>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</si>
  <si>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</si>
  <si>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</si>
  <si>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</si>
  <si>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</si>
  <si>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</si>
  <si>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</si>
  <si>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</si>
  <si>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</si>
  <si>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</si>
  <si>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</si>
  <si>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</si>
  <si>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</si>
  <si>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</si>
  <si>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</si>
  <si>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</si>
  <si>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</si>
  <si>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</si>
  <si>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</si>
  <si>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</si>
  <si>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</si>
  <si>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</si>
  <si>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</si>
  <si>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</si>
  <si>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</si>
  <si>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</si>
  <si>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</si>
  <si>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</si>
  <si>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</si>
  <si>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</si>
  <si>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</si>
  <si>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</si>
  <si>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</si>
  <si>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</si>
  <si>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</si>
  <si>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</si>
  <si>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</si>
  <si>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</si>
  <si>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</si>
  <si>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</si>
  <si>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</si>
  <si>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</si>
  <si>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</si>
  <si>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</si>
  <si>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</si>
  <si>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</si>
  <si>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</si>
  <si>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</si>
  <si>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</si>
  <si>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</si>
  <si>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</si>
  <si>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</si>
  <si>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</si>
  <si>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</si>
  <si>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</si>
  <si>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</si>
  <si>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</si>
  <si>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</si>
  <si>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</si>
  <si>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</si>
  <si>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</si>
  <si>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</si>
  <si>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</si>
  <si>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</si>
  <si>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</si>
  <si>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</si>
  <si>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</si>
  <si>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</si>
  <si>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</si>
  <si>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</si>
  <si>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</si>
  <si>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</si>
  <si>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</si>
  <si>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</si>
  <si>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</si>
  <si>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</si>
  <si>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</si>
  <si>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</si>
  <si>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</si>
  <si>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</si>
  <si>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</si>
  <si>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</si>
  <si>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</si>
  <si>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</si>
  <si>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</si>
  <si>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</si>
  <si>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</si>
  <si>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</si>
  <si>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</si>
  <si>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</si>
  <si>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</si>
  <si>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</si>
  <si>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</si>
  <si>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</si>
  <si>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</si>
  <si>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</si>
  <si>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</si>
  <si>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</si>
  <si>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</si>
  <si>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</si>
  <si>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</si>
  <si>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</si>
  <si>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</si>
  <si>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</si>
  <si>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</si>
  <si>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</si>
  <si>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</si>
  <si>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</si>
  <si>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</si>
  <si>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</si>
  <si>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</si>
  <si>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</si>
  <si>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</si>
  <si>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</si>
  <si>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</si>
  <si>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</si>
  <si>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</si>
  <si>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</si>
  <si>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</si>
  <si>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</si>
  <si>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</si>
  <si>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</si>
  <si>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</si>
  <si>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</si>
  <si>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</si>
  <si>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</si>
  <si>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</si>
  <si>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</si>
  <si>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</si>
  <si>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</si>
  <si>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</si>
  <si>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</si>
  <si>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</si>
  <si>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</si>
  <si>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</si>
  <si>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</si>
  <si>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</si>
  <si>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</si>
  <si>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</si>
  <si>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</si>
  <si>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</si>
  <si>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</si>
  <si>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</si>
  <si>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</si>
  <si>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</si>
  <si>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</si>
  <si>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</si>
  <si>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</si>
  <si>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</si>
  <si>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</si>
  <si>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</si>
  <si>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</si>
  <si>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</si>
  <si>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</si>
  <si>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</si>
  <si>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</si>
  <si>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</si>
  <si>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</si>
  <si>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</si>
  <si>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</si>
  <si>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</si>
  <si>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</si>
  <si>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</si>
  <si>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</si>
  <si>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</si>
  <si>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</si>
  <si>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</si>
  <si>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</si>
  <si>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</si>
  <si>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</si>
  <si>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</si>
  <si>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</si>
  <si>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</si>
  <si>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</si>
  <si>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</si>
  <si>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</si>
  <si>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</si>
  <si>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</si>
  <si>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</si>
  <si>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</si>
  <si>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</si>
  <si>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</si>
  <si>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</si>
  <si>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</si>
  <si>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</si>
  <si>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</si>
  <si>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</si>
  <si>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</si>
  <si>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</si>
  <si>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</si>
  <si>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</si>
  <si>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</si>
  <si>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</si>
  <si>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</si>
  <si>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</si>
  <si>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</si>
  <si>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</si>
  <si>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</si>
  <si>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</si>
  <si>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</si>
  <si>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</si>
  <si>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</si>
  <si>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</si>
  <si>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</si>
  <si>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</si>
  <si>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</si>
  <si>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</si>
  <si>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</si>
  <si>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</si>
  <si>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</si>
  <si>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</si>
  <si>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</si>
  <si>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</si>
  <si>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</si>
  <si>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</si>
  <si>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</si>
  <si>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</si>
  <si>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</si>
  <si>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</si>
  <si>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</si>
  <si>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</si>
  <si>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</si>
  <si>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</si>
  <si>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</si>
  <si>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</si>
  <si>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</si>
  <si>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</si>
  <si>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</si>
  <si>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</si>
  <si>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</si>
  <si>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</si>
  <si>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</si>
  <si>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</si>
  <si>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</si>
  <si>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</si>
  <si>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</si>
  <si>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</si>
  <si>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</si>
  <si>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</si>
  <si>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</si>
  <si>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</si>
  <si>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</si>
  <si>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</si>
  <si>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</si>
  <si>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</si>
  <si>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</si>
  <si>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</si>
  <si>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</si>
  <si>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</si>
  <si>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</si>
  <si>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</si>
  <si>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</si>
  <si>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</si>
  <si>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</si>
  <si>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</si>
  <si>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</si>
  <si>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</si>
  <si>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</si>
  <si>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</si>
  <si>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</si>
  <si>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</si>
  <si>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</si>
  <si>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</si>
  <si>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</si>
  <si>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</si>
  <si>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</si>
  <si>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</si>
  <si>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</si>
  <si>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</si>
  <si>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</si>
  <si>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</si>
  <si>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</si>
  <si>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</si>
  <si>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</si>
  <si>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</si>
  <si>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</si>
  <si>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</si>
  <si>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</si>
  <si>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</si>
  <si>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</si>
  <si>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</si>
  <si>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</si>
  <si>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</si>
  <si>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</si>
  <si>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</si>
  <si>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</si>
  <si>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</si>
  <si>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</si>
  <si>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</si>
  <si>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</si>
  <si>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</si>
  <si>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</si>
  <si>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</si>
  <si>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</si>
  <si>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</si>
  <si>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</si>
  <si>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</si>
  <si>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</si>
  <si>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</si>
  <si>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</si>
  <si>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</si>
  <si>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</si>
  <si>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</si>
  <si>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</si>
  <si>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</si>
  <si>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</si>
  <si>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</si>
  <si>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</si>
  <si>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</si>
  <si>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</si>
  <si>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</si>
  <si>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</si>
  <si>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</si>
  <si>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</si>
  <si>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</si>
  <si>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</si>
  <si>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</si>
  <si>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</si>
  <si>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</si>
  <si>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</si>
  <si>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</si>
  <si>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</si>
  <si>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</si>
  <si>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</si>
  <si>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</si>
  <si>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</si>
  <si>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</si>
  <si>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</si>
  <si>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</si>
  <si>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</si>
  <si>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</si>
  <si>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</si>
  <si>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</si>
  <si>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</si>
  <si>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</si>
  <si>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</si>
  <si>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</si>
  <si>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</si>
  <si>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</si>
  <si>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</si>
  <si>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</si>
  <si>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</si>
  <si>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</si>
  <si>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</si>
  <si>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</si>
  <si>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</si>
  <si>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</si>
  <si>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</si>
  <si>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</si>
  <si>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</si>
  <si>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</si>
  <si>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</si>
  <si>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</si>
  <si>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</si>
  <si>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</si>
  <si>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</si>
  <si>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</si>
  <si>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</si>
  <si>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</si>
  <si>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</si>
  <si>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</si>
  <si>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</si>
  <si>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</si>
  <si>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</si>
  <si>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</si>
  <si>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</si>
  <si>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</si>
  <si>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</si>
  <si>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</si>
  <si>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</si>
  <si>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</si>
  <si>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</si>
  <si>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</si>
  <si>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</si>
  <si>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</si>
  <si>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</si>
  <si>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</si>
  <si>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</si>
  <si>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</si>
  <si>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</si>
  <si>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</si>
  <si>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</si>
  <si>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</si>
  <si>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</si>
  <si>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</si>
  <si>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</si>
  <si>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</si>
  <si>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</si>
  <si>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</si>
  <si>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</si>
  <si>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</si>
  <si>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</si>
  <si>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</si>
  <si>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</si>
  <si>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</si>
  <si>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</si>
  <si>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</si>
  <si>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</si>
  <si>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</si>
  <si>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</si>
  <si>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</si>
  <si>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</si>
  <si>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</si>
  <si>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</si>
  <si>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</si>
  <si>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</si>
  <si>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</si>
  <si>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</si>
  <si>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</si>
  <si>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</si>
  <si>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</si>
  <si>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</si>
  <si>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</si>
  <si>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</si>
  <si>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</si>
  <si>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</si>
  <si>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</si>
  <si>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</si>
  <si>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</si>
  <si>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</si>
  <si>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</si>
  <si>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</si>
  <si>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</si>
  <si>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</si>
  <si>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</si>
  <si>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</si>
  <si>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</si>
  <si>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</si>
  <si>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</si>
  <si>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</si>
  <si>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</si>
  <si>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</si>
  <si>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</si>
  <si>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</si>
  <si>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</si>
  <si>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</si>
  <si>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</si>
  <si>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</si>
  <si>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</si>
  <si>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</si>
  <si>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</si>
  <si>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</si>
  <si>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</si>
  <si>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</si>
  <si>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</si>
  <si>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</si>
  <si>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</si>
  <si>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</si>
  <si>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</si>
  <si>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</si>
  <si>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</si>
  <si>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</si>
  <si>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</si>
  <si>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</si>
  <si>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</si>
  <si>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</si>
  <si>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</si>
  <si>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</si>
  <si>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</si>
  <si>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</si>
  <si>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</si>
  <si>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</si>
  <si>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</si>
  <si>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</si>
  <si>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</si>
  <si>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</si>
  <si>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</si>
  <si>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</si>
  <si>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</si>
  <si>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</si>
  <si>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</si>
  <si>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</si>
  <si>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</si>
  <si>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</si>
  <si>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</si>
  <si>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</si>
  <si>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</si>
  <si>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</si>
  <si>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</si>
  <si>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</si>
  <si>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</si>
  <si>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</si>
  <si>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</si>
  <si>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</si>
  <si>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</si>
  <si>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</si>
  <si>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</si>
  <si>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</si>
  <si>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</si>
  <si>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</si>
  <si>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</si>
  <si>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</si>
  <si>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</si>
  <si>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</si>
  <si>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</si>
  <si>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</si>
  <si>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</si>
  <si>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</si>
  <si>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</si>
  <si>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</si>
  <si>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</si>
  <si>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</si>
  <si>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</si>
  <si>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</si>
  <si>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</si>
  <si>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</si>
  <si>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</si>
  <si>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</si>
  <si>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</si>
  <si>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</si>
  <si>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</si>
  <si>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</si>
  <si>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</si>
  <si>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</si>
  <si>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</si>
  <si>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</si>
  <si>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</si>
  <si>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</si>
  <si>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</si>
  <si>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</si>
  <si>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</si>
  <si>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</si>
  <si>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</si>
  <si>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</si>
  <si>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</si>
  <si>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</si>
  <si>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</si>
  <si>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</si>
  <si>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</si>
  <si>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</si>
  <si>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</si>
  <si>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</si>
  <si>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</si>
  <si>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</si>
  <si>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</si>
  <si>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</si>
  <si>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</si>
  <si>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</si>
  <si>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</si>
  <si>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</si>
  <si>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</si>
  <si>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</si>
  <si>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</si>
  <si>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</si>
  <si>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</si>
  <si>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</si>
  <si>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</si>
  <si>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</si>
  <si>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</si>
  <si>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</si>
  <si>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</si>
  <si>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</si>
  <si>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</si>
  <si>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</si>
  <si>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</si>
  <si>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</si>
  <si>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</si>
  <si>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</si>
  <si>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</si>
  <si>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</si>
  <si>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</si>
  <si>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</si>
  <si>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</si>
  <si>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</si>
  <si>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</si>
  <si>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</si>
  <si>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</si>
  <si>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</si>
  <si>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</si>
  <si>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</si>
  <si>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</si>
  <si>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</si>
  <si>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</si>
  <si>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</si>
  <si>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</si>
  <si>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</si>
  <si>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</si>
  <si>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</si>
  <si>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</si>
  <si>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</si>
  <si>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</si>
  <si>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</si>
  <si>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</si>
  <si>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</si>
  <si>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</si>
  <si>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</si>
  <si>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</si>
  <si>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</si>
  <si>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</si>
  <si>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</si>
  <si>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</si>
  <si>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</si>
  <si>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</si>
  <si>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</si>
  <si>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</si>
  <si>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</si>
  <si>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</si>
  <si>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</si>
  <si>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</si>
  <si>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</si>
  <si>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</si>
  <si>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</si>
  <si>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</si>
  <si>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</si>
  <si>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</si>
  <si>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</si>
  <si>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</si>
  <si>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</si>
  <si>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</si>
  <si>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</si>
  <si>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</si>
  <si>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</si>
  <si>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</si>
  <si>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</si>
  <si>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</si>
  <si>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</si>
  <si>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</si>
  <si>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</si>
  <si>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</si>
  <si>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</si>
  <si>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</si>
  <si>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</si>
  <si>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</si>
  <si>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</si>
  <si>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</si>
  <si>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</si>
  <si>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</si>
  <si>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</si>
  <si>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</si>
  <si>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</si>
  <si>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</si>
  <si>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</si>
  <si>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</si>
  <si>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</si>
  <si>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</si>
  <si>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</si>
  <si>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</si>
  <si>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</si>
  <si>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</si>
  <si>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</si>
  <si>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</si>
  <si>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</si>
  <si>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</si>
  <si>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</si>
  <si>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</si>
  <si>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</si>
  <si>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</si>
  <si>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</si>
  <si>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</si>
  <si>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</si>
  <si>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</si>
  <si>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</si>
  <si>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</si>
  <si>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</si>
  <si>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</si>
  <si>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</si>
  <si>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</si>
  <si>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</si>
  <si>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</si>
  <si>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</si>
  <si>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</si>
  <si>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</si>
  <si>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</si>
  <si>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</si>
  <si>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</si>
  <si>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</si>
  <si>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</si>
  <si>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</si>
  <si>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</si>
  <si>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</si>
  <si>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</si>
  <si>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</si>
  <si>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</si>
  <si>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</si>
  <si>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</si>
  <si>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</si>
  <si>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</si>
  <si>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</si>
  <si>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</si>
  <si>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</si>
  <si>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</si>
  <si>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</si>
  <si>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</si>
  <si>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</si>
  <si>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</si>
  <si>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</si>
  <si>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</si>
  <si>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</si>
  <si>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</si>
  <si>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</si>
  <si>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</si>
  <si>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</si>
  <si>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</si>
  <si>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</si>
  <si>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</si>
  <si>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</si>
  <si>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</si>
  <si>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</si>
  <si>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</si>
  <si>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</si>
  <si>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</si>
  <si>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</si>
  <si>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</si>
  <si>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</si>
  <si>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</si>
  <si>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</si>
  <si>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</si>
  <si>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</si>
  <si>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</si>
  <si>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</si>
  <si>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</si>
  <si>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</si>
  <si>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</si>
  <si>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</si>
  <si>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</si>
  <si>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</si>
  <si>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</si>
  <si>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</si>
  <si>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</si>
  <si>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</si>
  <si>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</si>
  <si>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</si>
  <si>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</si>
  <si>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</si>
  <si>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</si>
  <si>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</si>
  <si>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</si>
  <si>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</si>
  <si>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</si>
  <si>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</si>
  <si>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</si>
  <si>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</si>
  <si>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</si>
  <si>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</si>
  <si>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</si>
  <si>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</si>
  <si>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</si>
  <si>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</si>
  <si>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</si>
  <si>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</si>
  <si>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</si>
  <si>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</si>
  <si>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</si>
  <si>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</si>
  <si>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</si>
  <si>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</si>
  <si>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</si>
  <si>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</si>
  <si>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</si>
  <si>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</si>
  <si>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</si>
  <si>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</si>
  <si>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</si>
  <si>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</si>
  <si>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</si>
  <si>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</si>
  <si>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</si>
  <si>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</si>
  <si>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</si>
  <si>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</si>
  <si>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</si>
  <si>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</si>
  <si>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</si>
  <si>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</si>
  <si>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</si>
  <si>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</si>
  <si>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</si>
  <si>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</si>
  <si>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</si>
  <si>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</si>
  <si>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</si>
  <si>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</si>
  <si>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</si>
  <si>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</si>
  <si>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</si>
  <si>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</si>
  <si>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</si>
  <si>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</si>
  <si>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</si>
  <si>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</si>
  <si>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</si>
  <si>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</si>
  <si>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</si>
  <si>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</si>
  <si>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</si>
  <si>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</si>
  <si>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</si>
  <si>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</si>
  <si>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</si>
  <si>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</si>
  <si>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</si>
  <si>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</si>
  <si>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</si>
  <si>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</si>
  <si>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</si>
  <si>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</si>
  <si>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</si>
  <si>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</si>
  <si>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</si>
  <si>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</si>
  <si>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</si>
  <si>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</si>
  <si>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</si>
  <si>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</si>
  <si>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</si>
  <si>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</si>
  <si>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</si>
  <si>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</si>
  <si>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</si>
  <si>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</si>
  <si>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</si>
  <si>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</si>
  <si>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</si>
  <si>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</si>
  <si>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</si>
  <si>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</si>
  <si>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</si>
  <si>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</si>
  <si>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</si>
  <si>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</si>
  <si>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</si>
  <si>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</si>
  <si>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</si>
  <si>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</si>
  <si>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</si>
  <si>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</si>
  <si>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</si>
  <si>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</si>
  <si>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</si>
  <si>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</si>
  <si>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</si>
  <si>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</si>
  <si>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</si>
  <si>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</si>
  <si>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</si>
  <si>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</si>
  <si>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</si>
  <si>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</si>
  <si>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</si>
  <si>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</si>
  <si>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</si>
  <si>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</si>
  <si>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</si>
  <si>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</si>
  <si>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</si>
  <si>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</si>
  <si>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</si>
  <si>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</si>
  <si>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</si>
  <si>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</si>
  <si>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</si>
  <si>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</si>
  <si>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</si>
  <si>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</si>
  <si>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</si>
  <si>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</si>
  <si>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</si>
  <si>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</si>
  <si>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</si>
  <si>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</si>
  <si>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</si>
  <si>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</si>
  <si>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</si>
  <si>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</si>
  <si>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</si>
  <si>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</si>
  <si>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</si>
  <si>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</si>
  <si>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</si>
  <si>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</si>
  <si>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</si>
  <si>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</si>
  <si>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</si>
  <si>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</si>
  <si>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</si>
  <si>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</si>
  <si>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</si>
  <si>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</si>
  <si>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</si>
  <si>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</si>
  <si>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</si>
  <si>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</si>
  <si>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</si>
  <si>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</si>
  <si>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</si>
  <si>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</si>
  <si>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</si>
  <si>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</si>
  <si>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</si>
  <si>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</si>
  <si>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</si>
  <si>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</si>
  <si>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</si>
  <si>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</si>
  <si>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</si>
  <si>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</si>
  <si>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</si>
  <si>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</si>
  <si>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</si>
  <si>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</si>
  <si>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</si>
  <si>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</si>
  <si>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</si>
  <si>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</si>
  <si>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</si>
  <si>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</si>
  <si>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</si>
  <si>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</si>
  <si>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</si>
  <si>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</si>
  <si>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</si>
  <si>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</si>
  <si>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</si>
  <si>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</si>
  <si>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</si>
  <si>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</si>
  <si>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</si>
  <si>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</si>
  <si>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</si>
  <si>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</si>
  <si>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</si>
  <si>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</si>
  <si>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</si>
  <si>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</si>
  <si>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</si>
  <si>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</si>
  <si>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</si>
  <si>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</si>
  <si>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</si>
  <si>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</si>
  <si>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</si>
  <si>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</si>
  <si>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</si>
  <si>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</si>
  <si>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</si>
  <si>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</si>
  <si>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</si>
  <si>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</si>
  <si>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</si>
  <si>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</si>
  <si>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</si>
  <si>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</si>
  <si>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</si>
  <si>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</si>
  <si>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</si>
  <si>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</si>
  <si>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</si>
  <si>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</si>
  <si>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</si>
  <si>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</si>
  <si>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</si>
  <si>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</si>
  <si>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</si>
  <si>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</si>
  <si>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</si>
  <si>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</si>
  <si>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</si>
  <si>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</si>
  <si>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</si>
  <si>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</si>
  <si>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</si>
  <si>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</si>
  <si>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</si>
  <si>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</si>
  <si>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</si>
  <si>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</si>
  <si>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</si>
  <si>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</si>
  <si>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</si>
  <si>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</si>
  <si>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</si>
  <si>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</si>
  <si>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</si>
  <si>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</si>
  <si>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</si>
  <si>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</si>
  <si>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</si>
  <si>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</si>
  <si>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</si>
  <si>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</si>
  <si>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</si>
  <si>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</si>
  <si>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</si>
  <si>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</si>
  <si>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</si>
  <si>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</si>
  <si>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</si>
  <si>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</si>
  <si>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</si>
  <si>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</si>
  <si>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</si>
  <si>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</si>
  <si>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</si>
  <si>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</si>
  <si>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</si>
  <si>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</si>
  <si>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</si>
  <si>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</si>
  <si>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</si>
  <si>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</si>
  <si>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</si>
  <si>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</si>
  <si>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</si>
  <si>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</si>
  <si>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</si>
  <si>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</si>
  <si>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</si>
  <si>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</si>
  <si>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</si>
  <si>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</si>
  <si>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</si>
  <si>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</si>
  <si>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</si>
  <si>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</si>
  <si>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</si>
  <si>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</si>
  <si>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</si>
  <si>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</si>
  <si>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</si>
  <si>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</si>
  <si>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</si>
  <si>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</si>
  <si>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</si>
  <si>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</si>
  <si>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</si>
  <si>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</si>
  <si>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</si>
  <si>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</si>
  <si>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</si>
  <si>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</si>
  <si>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</si>
  <si>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</si>
  <si>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</si>
  <si>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</si>
  <si>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</si>
  <si>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</si>
  <si>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</si>
  <si>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</si>
  <si>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</si>
  <si>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</si>
  <si>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</si>
  <si>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</si>
  <si>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</si>
  <si>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</si>
  <si>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</si>
  <si>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</si>
  <si>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</si>
  <si>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</si>
  <si>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</si>
  <si>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</si>
  <si>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</si>
  <si>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</si>
  <si>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</si>
  <si>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</si>
  <si>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</si>
  <si>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</si>
  <si>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</si>
  <si>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</si>
  <si>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</si>
  <si>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</si>
  <si>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</si>
  <si>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</si>
  <si>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</si>
  <si>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</si>
  <si>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</si>
  <si>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</si>
  <si>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</si>
  <si>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</si>
  <si>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</si>
  <si>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</si>
  <si>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</si>
  <si>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</si>
  <si>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</si>
  <si>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</si>
  <si>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</si>
  <si>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</si>
  <si>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</si>
  <si>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</si>
  <si>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</si>
  <si>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</si>
  <si>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</si>
  <si>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</si>
  <si>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</si>
  <si>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</si>
  <si>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</si>
  <si>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</si>
  <si>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</si>
  <si>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</si>
  <si>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</si>
  <si>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</si>
  <si>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</si>
  <si>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</si>
  <si>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</si>
  <si>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</si>
  <si>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</si>
  <si>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</si>
  <si>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</si>
  <si>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</si>
  <si>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</si>
  <si>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</si>
  <si>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</si>
  <si>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</si>
  <si>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</si>
  <si>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</si>
  <si>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</si>
  <si>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</si>
  <si>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</si>
  <si>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</si>
  <si>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</si>
  <si>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</si>
  <si>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</si>
  <si>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</si>
  <si>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</si>
  <si>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</si>
  <si>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</si>
  <si>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</si>
  <si>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</si>
  <si>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</si>
  <si>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</si>
  <si>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</si>
  <si>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</si>
  <si>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</si>
  <si>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</si>
  <si>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</si>
  <si>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</si>
  <si>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</si>
  <si>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</si>
  <si>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</si>
  <si>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</si>
  <si>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</si>
  <si>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</si>
  <si>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</si>
  <si>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</si>
  <si>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</si>
  <si>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</si>
  <si>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</si>
  <si>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</si>
  <si>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</si>
  <si>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</si>
  <si>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</si>
  <si>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</si>
  <si>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</si>
  <si>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</si>
  <si>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</si>
  <si>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</si>
  <si>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</si>
  <si>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</si>
  <si>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</si>
  <si>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</si>
  <si>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</si>
  <si>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</si>
  <si>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</si>
  <si>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</si>
  <si>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</si>
  <si>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</si>
  <si>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</si>
  <si>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</si>
  <si>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</si>
  <si>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</si>
  <si>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</si>
  <si>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</si>
  <si>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</si>
  <si>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</si>
  <si>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</si>
  <si>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</si>
  <si>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</si>
  <si>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</si>
  <si>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</si>
  <si>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</si>
  <si>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</si>
  <si>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</si>
  <si>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</si>
  <si>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</si>
  <si>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</si>
  <si>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</si>
  <si>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</si>
  <si>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</si>
  <si>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</si>
  <si>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</si>
  <si>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</si>
  <si>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</si>
  <si>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</si>
  <si>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</si>
  <si>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</si>
  <si>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</si>
  <si>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</si>
  <si>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</si>
  <si>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</si>
  <si>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</si>
  <si>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</si>
  <si>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</si>
  <si>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</si>
  <si>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</si>
  <si>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</si>
  <si>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</si>
  <si>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</si>
  <si>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</si>
  <si>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</si>
  <si>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</si>
  <si>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</si>
  <si>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</si>
  <si>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</si>
  <si>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</si>
  <si>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</si>
  <si>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</si>
  <si>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</si>
  <si>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</si>
  <si>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</si>
  <si>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</si>
  <si>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</si>
  <si>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</si>
  <si>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</si>
  <si>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</si>
  <si>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</si>
  <si>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</si>
  <si>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</si>
  <si>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</si>
  <si>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</si>
  <si>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</si>
  <si>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</si>
  <si>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</si>
  <si>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</si>
  <si>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</si>
  <si>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</si>
  <si>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</si>
  <si>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</si>
  <si>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</si>
  <si>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</si>
  <si>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</si>
  <si>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</si>
  <si>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</si>
  <si>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</si>
  <si>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</si>
  <si>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</si>
  <si>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</si>
  <si>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</si>
  <si>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</si>
  <si>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</si>
  <si>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</si>
  <si>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</si>
  <si>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</si>
  <si>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</si>
  <si>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</si>
  <si>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</si>
  <si>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</si>
  <si>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</si>
  <si>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</si>
  <si>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</si>
  <si>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</si>
  <si>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</si>
  <si>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</si>
  <si>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</si>
  <si>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</si>
  <si>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</si>
  <si>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</si>
  <si>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</si>
  <si>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</si>
  <si>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</si>
  <si>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</si>
  <si>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</si>
  <si>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</si>
  <si>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</si>
  <si>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</si>
  <si>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</si>
  <si>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</si>
  <si>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</si>
  <si>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</si>
  <si>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</si>
  <si>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</si>
  <si>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</si>
  <si>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</si>
  <si>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</si>
  <si>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</si>
  <si>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</si>
  <si>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</si>
  <si>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</si>
  <si>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</si>
  <si>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</si>
  <si>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</si>
  <si>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</si>
  <si>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</si>
  <si>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</si>
  <si>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</si>
  <si>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</si>
  <si>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</si>
  <si>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</si>
  <si>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</si>
  <si>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</si>
  <si>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</si>
  <si>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</si>
  <si>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</si>
  <si>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</si>
  <si>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</si>
  <si>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</si>
  <si>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</si>
  <si>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</si>
  <si>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</si>
  <si>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</si>
  <si>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</si>
  <si>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</si>
  <si>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</si>
  <si>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</si>
  <si>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</si>
  <si>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</si>
  <si>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</si>
  <si>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</si>
  <si>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</si>
  <si>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</si>
  <si>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</si>
  <si>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</si>
  <si>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</si>
  <si>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</si>
  <si>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</si>
  <si>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</si>
  <si>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</si>
  <si>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</si>
  <si>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</si>
  <si>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</si>
  <si>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</si>
  <si>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</si>
  <si>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</si>
  <si>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</si>
  <si>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</si>
  <si>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</si>
  <si>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</si>
  <si>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</si>
  <si>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</si>
  <si>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</si>
  <si>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</si>
  <si>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</si>
  <si>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</si>
  <si>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</si>
  <si>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</si>
  <si>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</si>
  <si>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</si>
  <si>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</si>
  <si>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</si>
  <si>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</si>
  <si>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</si>
  <si>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</si>
  <si>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</si>
  <si>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</si>
  <si>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</si>
  <si>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</si>
  <si>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</si>
  <si>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</si>
  <si>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</si>
  <si>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</si>
  <si>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</si>
  <si>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</si>
  <si>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</si>
  <si>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</si>
  <si>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</si>
  <si>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</si>
  <si>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</si>
  <si>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</si>
  <si>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</si>
  <si>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</si>
  <si>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</si>
  <si>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</si>
  <si>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</si>
  <si>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</si>
  <si>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</si>
  <si>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</si>
  <si>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</si>
  <si>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</si>
  <si>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</si>
  <si>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</si>
  <si>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</si>
  <si>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</si>
  <si>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</si>
  <si>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</si>
  <si>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</si>
  <si>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</si>
  <si>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</si>
  <si>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</si>
  <si>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</si>
  <si>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</si>
  <si>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</si>
  <si>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</si>
  <si>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</si>
  <si>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</si>
  <si>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</si>
  <si>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</si>
  <si>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</si>
  <si>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</si>
  <si>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</si>
  <si>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</si>
  <si>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</si>
  <si>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</si>
  <si>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</si>
  <si>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</si>
  <si>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</si>
  <si>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</si>
  <si>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</si>
  <si>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</si>
  <si>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</si>
  <si>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</si>
  <si>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</si>
  <si>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</si>
  <si>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</si>
  <si>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</si>
  <si>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</si>
  <si>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</si>
  <si>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</si>
  <si>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</si>
  <si>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</si>
  <si>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</si>
  <si>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</si>
  <si>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</si>
  <si>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</si>
  <si>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</si>
  <si>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</si>
  <si>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</si>
  <si>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</si>
  <si>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</si>
  <si>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</si>
  <si>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</si>
  <si>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</si>
  <si>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</si>
  <si>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</si>
  <si>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</si>
  <si>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</si>
  <si>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</si>
  <si>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</si>
  <si>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</si>
  <si>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</si>
  <si>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</si>
  <si>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</si>
  <si>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</si>
  <si>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</si>
  <si>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</si>
  <si>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</si>
  <si>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</si>
  <si>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</si>
  <si>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</si>
  <si>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</si>
  <si>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</si>
  <si>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</si>
  <si>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</si>
  <si>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</si>
  <si>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</si>
  <si>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</si>
  <si>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</si>
  <si>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</si>
  <si>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</si>
  <si>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</si>
  <si>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</si>
  <si>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</si>
  <si>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</si>
  <si>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</si>
  <si>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</si>
  <si>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</si>
  <si>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</si>
  <si>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</si>
  <si>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</si>
  <si>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</si>
  <si>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</si>
  <si>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</si>
  <si>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</si>
  <si>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</si>
  <si>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</si>
  <si>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</si>
  <si>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</si>
  <si>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</si>
  <si>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</si>
  <si>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</si>
  <si>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</si>
  <si>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</si>
  <si>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</si>
  <si>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</si>
  <si>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</si>
  <si>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</si>
  <si>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</si>
  <si>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</si>
  <si>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</si>
  <si>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</si>
  <si>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</si>
  <si>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</si>
  <si>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</si>
  <si>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</si>
  <si>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</si>
  <si>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</si>
  <si>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</si>
  <si>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</si>
  <si>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</si>
  <si>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</si>
  <si>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</si>
  <si>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</si>
  <si>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</si>
  <si>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</si>
  <si>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</si>
  <si>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</si>
  <si>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</si>
  <si>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</si>
  <si>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</si>
  <si>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</si>
  <si>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</si>
  <si>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</si>
  <si>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</si>
  <si>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</si>
  <si>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</si>
  <si>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</si>
  <si>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</si>
  <si>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</si>
  <si>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</si>
  <si>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</si>
  <si>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</si>
  <si>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</si>
  <si>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</si>
  <si>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</si>
  <si>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</si>
  <si>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</si>
  <si>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</si>
  <si>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</si>
  <si>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</si>
  <si>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</si>
  <si>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</si>
  <si>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</si>
  <si>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</si>
  <si>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</si>
  <si>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</si>
  <si>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</si>
  <si>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</si>
  <si>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</si>
  <si>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</si>
  <si>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</si>
  <si>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</si>
  <si>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</si>
  <si>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</si>
  <si>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</si>
  <si>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</si>
  <si>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</si>
  <si>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</si>
  <si>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</si>
  <si>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</si>
  <si>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</si>
  <si>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</si>
  <si>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</si>
  <si>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</si>
  <si>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</si>
  <si>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</si>
  <si>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</si>
  <si>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</si>
  <si>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</si>
  <si>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</si>
  <si>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</si>
  <si>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</si>
  <si>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</si>
  <si>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</si>
  <si>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</si>
  <si>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</si>
  <si>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</si>
  <si>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</si>
  <si>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</si>
  <si>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</si>
  <si>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</si>
  <si>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</si>
  <si>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</si>
  <si>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</si>
  <si>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</si>
  <si>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</si>
  <si>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</si>
  <si>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</si>
  <si>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</si>
  <si>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</si>
  <si>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</si>
  <si>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</si>
  <si>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</si>
  <si>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</si>
  <si>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</si>
  <si>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</si>
  <si>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</si>
  <si>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</si>
  <si>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</si>
  <si>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</si>
  <si>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</si>
  <si>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</si>
  <si>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</si>
  <si>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</si>
  <si>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</si>
  <si>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</si>
  <si>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</si>
  <si>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</si>
  <si>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</si>
  <si>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</si>
  <si>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</si>
  <si>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</si>
  <si>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</si>
  <si>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</si>
  <si>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</si>
  <si>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</si>
  <si>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</si>
  <si>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</si>
  <si>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</si>
  <si>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</si>
  <si>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</si>
  <si>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</si>
  <si>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</si>
  <si>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</si>
  <si>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</si>
  <si>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</si>
  <si>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</si>
  <si>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</si>
  <si>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</si>
  <si>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</si>
  <si>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</si>
  <si>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</si>
  <si>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</si>
  <si>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</si>
  <si>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</si>
  <si>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</si>
  <si>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</si>
  <si>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</si>
  <si>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</si>
  <si>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</si>
  <si>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</si>
  <si>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</si>
  <si>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</si>
  <si>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</si>
  <si>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</si>
  <si>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</si>
  <si>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</si>
  <si>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</si>
  <si>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</si>
  <si>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</si>
  <si>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</si>
  <si>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</si>
  <si>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</si>
  <si>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</si>
  <si>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</si>
  <si>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</si>
  <si>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</si>
  <si>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</si>
  <si>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</si>
  <si>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</si>
  <si>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</si>
  <si>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</si>
  <si>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</si>
  <si>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</si>
  <si>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</si>
  <si>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</si>
  <si>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</si>
  <si>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</si>
  <si>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</si>
  <si>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</si>
  <si>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</si>
  <si>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</si>
  <si>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</si>
  <si>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</si>
  <si>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</si>
  <si>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</si>
  <si>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</si>
  <si>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</si>
  <si>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</si>
  <si>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</si>
  <si>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</si>
  <si>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</si>
  <si>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</si>
  <si>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</si>
  <si>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</si>
  <si>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</si>
  <si>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</si>
  <si>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</si>
  <si>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</si>
  <si>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</si>
  <si>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</si>
  <si>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</si>
  <si>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</si>
  <si>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</si>
  <si>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</si>
  <si>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</si>
  <si>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</si>
  <si>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</si>
  <si>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</si>
  <si>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</si>
  <si>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</si>
  <si>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</si>
  <si>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</si>
  <si>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</si>
  <si>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</si>
  <si>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</si>
  <si>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</si>
  <si>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</si>
  <si>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</si>
  <si>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</si>
  <si>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</si>
  <si>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</si>
  <si>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</si>
  <si>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</si>
  <si>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</si>
  <si>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</si>
  <si>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</si>
  <si>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</si>
  <si>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</si>
  <si>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</si>
  <si>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</si>
  <si>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</si>
  <si>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</si>
  <si>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</si>
  <si>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</si>
  <si>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</si>
  <si>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</si>
  <si>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</si>
  <si>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</si>
  <si>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</si>
  <si>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</si>
  <si>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</si>
  <si>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</si>
  <si>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</si>
  <si>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</si>
  <si>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</si>
  <si>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</si>
  <si>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</si>
  <si>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</si>
  <si>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</si>
  <si>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</si>
  <si>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</si>
  <si>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</si>
  <si>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</si>
  <si>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</si>
  <si>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</si>
  <si>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</si>
  <si>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</si>
  <si>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</si>
  <si>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</si>
  <si>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</si>
  <si>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</si>
  <si>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</si>
  <si>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</si>
  <si>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</si>
  <si>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</si>
  <si>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</si>
  <si>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</si>
  <si>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</si>
  <si>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</si>
  <si>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</si>
  <si>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</si>
  <si>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</si>
  <si>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</si>
  <si>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</si>
  <si>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</si>
  <si>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</si>
  <si>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</si>
  <si>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</si>
  <si>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</si>
  <si>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</si>
  <si>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</si>
  <si>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</si>
  <si>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</si>
  <si>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</si>
  <si>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</si>
  <si>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</si>
  <si>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</si>
  <si>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</si>
  <si>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</si>
  <si>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</si>
  <si>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</si>
  <si>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</si>
  <si>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</si>
  <si>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</si>
  <si>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</si>
  <si>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</si>
  <si>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</si>
  <si>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</si>
  <si>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</si>
  <si>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</si>
  <si>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</si>
  <si>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</si>
  <si>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</si>
  <si>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</si>
  <si>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</si>
  <si>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</si>
  <si>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</si>
  <si>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</si>
  <si>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</si>
  <si>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</si>
  <si>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</si>
  <si>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</si>
  <si>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</si>
  <si>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</si>
  <si>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</si>
  <si>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</si>
  <si>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</si>
  <si>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</si>
  <si>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</si>
  <si>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</si>
  <si>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</si>
  <si>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</si>
  <si>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</si>
  <si>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</si>
  <si>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</si>
  <si>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</si>
  <si>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</si>
  <si>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</si>
  <si>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</si>
  <si>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</si>
  <si>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</si>
  <si>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</si>
  <si>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</si>
  <si>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</si>
  <si>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</si>
  <si>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</si>
  <si>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</si>
  <si>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</si>
  <si>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</si>
  <si>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</si>
  <si>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</si>
  <si>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</si>
  <si>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</si>
  <si>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</si>
  <si>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</si>
  <si>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</si>
  <si>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</si>
  <si>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</si>
  <si>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</si>
  <si>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</si>
  <si>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</si>
  <si>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</si>
  <si>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</si>
  <si>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</si>
  <si>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</si>
  <si>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</si>
  <si>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</si>
  <si>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</si>
  <si>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</si>
  <si>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</si>
  <si>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</si>
  <si>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</si>
  <si>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</si>
  <si>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</si>
  <si>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</si>
  <si>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</si>
  <si>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</si>
  <si>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</si>
  <si>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</si>
  <si>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</si>
  <si>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</si>
  <si>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</si>
  <si>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</si>
  <si>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</si>
  <si>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</si>
  <si>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</si>
  <si>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</si>
  <si>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</si>
  <si>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</si>
  <si>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</si>
  <si>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</si>
  <si>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</si>
  <si>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</si>
  <si>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</si>
  <si>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</si>
  <si>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</si>
  <si>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</si>
  <si>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</si>
  <si>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</si>
  <si>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</si>
  <si>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</si>
  <si>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</si>
  <si>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</si>
  <si>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</si>
  <si>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</si>
  <si>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</si>
  <si>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</si>
  <si>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</si>
  <si>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</si>
  <si>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</si>
  <si>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</si>
  <si>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</si>
  <si>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</si>
  <si>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</si>
  <si>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</si>
  <si>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</si>
  <si>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</si>
  <si>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</si>
  <si>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</si>
  <si>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</si>
  <si>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</si>
  <si>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</si>
  <si>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</si>
  <si>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</si>
  <si>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</si>
  <si>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</si>
  <si>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</si>
  <si>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</si>
  <si>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</si>
  <si>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</si>
  <si>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</si>
  <si>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</si>
  <si>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</si>
  <si>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</si>
  <si>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</si>
  <si>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</si>
  <si>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</si>
  <si>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</si>
  <si>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</si>
  <si>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</si>
  <si>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</si>
  <si>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</si>
  <si>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</si>
  <si>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</si>
  <si>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</si>
  <si>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</si>
  <si>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</si>
  <si>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</si>
  <si>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</si>
  <si>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</si>
  <si>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</si>
  <si>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</si>
  <si>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</si>
  <si>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</si>
  <si>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</si>
  <si>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</si>
  <si>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</si>
  <si>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</si>
  <si>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</si>
  <si>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</si>
  <si>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</si>
  <si>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</si>
  <si>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</si>
  <si>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</si>
  <si>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</si>
  <si>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</si>
  <si>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</si>
  <si>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</si>
  <si>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</si>
  <si>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</si>
  <si>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</si>
  <si>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</si>
  <si>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</si>
  <si>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</si>
  <si>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</si>
  <si>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</si>
  <si>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</si>
  <si>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</si>
  <si>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</si>
  <si>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</si>
  <si>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</si>
  <si>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</si>
  <si>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</si>
  <si>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</si>
  <si>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</si>
  <si>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</si>
  <si>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</si>
  <si>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</si>
  <si>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</si>
  <si>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</si>
  <si>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</si>
  <si>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</si>
  <si>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</si>
  <si>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</si>
  <si>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</si>
  <si>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</si>
  <si>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</si>
  <si>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</si>
  <si>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</si>
  <si>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</si>
  <si>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</si>
  <si>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</si>
  <si>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</si>
  <si>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</si>
  <si>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</si>
  <si>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</si>
  <si>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</si>
  <si>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</si>
  <si>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</si>
  <si>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</si>
  <si>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</si>
  <si>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</si>
  <si>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</si>
  <si>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</si>
  <si>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</si>
  <si>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</si>
  <si>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</si>
  <si>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</si>
  <si>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</si>
  <si>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</si>
  <si>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</si>
  <si>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</si>
  <si>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</si>
  <si>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</si>
  <si>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</si>
  <si>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</si>
  <si>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</si>
  <si>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</si>
  <si>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</si>
  <si>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</si>
  <si>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</si>
  <si>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</si>
  <si>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</si>
  <si>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</si>
  <si>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</si>
  <si>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</si>
  <si>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</si>
  <si>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</si>
  <si>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</si>
  <si>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</si>
  <si>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</si>
  <si>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</si>
  <si>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</si>
  <si>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</si>
  <si>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</si>
  <si>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</si>
  <si>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</si>
  <si>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</si>
  <si>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</si>
  <si>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</si>
  <si>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</si>
  <si>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</si>
  <si>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</si>
  <si>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</si>
  <si>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</si>
  <si>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</si>
  <si>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</si>
  <si>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</si>
  <si>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</si>
  <si>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</si>
  <si>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</si>
  <si>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</si>
  <si>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</si>
  <si>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</si>
  <si>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</si>
  <si>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</si>
  <si>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</si>
  <si>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</si>
  <si>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</si>
  <si>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</si>
  <si>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</si>
  <si>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</si>
  <si>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</si>
  <si>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</si>
  <si>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</si>
  <si>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</si>
  <si>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</si>
  <si>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</si>
  <si>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</si>
  <si>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</si>
  <si>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</si>
  <si>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</si>
  <si>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</si>
  <si>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</si>
  <si>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</si>
  <si>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</si>
  <si>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</si>
  <si>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</si>
  <si>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</si>
  <si>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</si>
  <si>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</si>
  <si>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</si>
  <si>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</si>
  <si>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</si>
  <si>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</si>
  <si>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</si>
  <si>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</si>
  <si>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</si>
  <si>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</si>
  <si>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</si>
  <si>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</si>
  <si>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</si>
  <si>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</si>
  <si>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</si>
  <si>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</si>
  <si>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</si>
  <si>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</si>
  <si>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</si>
  <si>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</si>
  <si>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</si>
  <si>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</si>
  <si>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</si>
  <si>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</si>
  <si>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</si>
  <si>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</si>
  <si>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</si>
  <si>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</si>
  <si>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</si>
  <si>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</si>
  <si>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</si>
  <si>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</si>
  <si>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</si>
  <si>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</si>
  <si>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</si>
  <si>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</si>
  <si>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</si>
  <si>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</si>
  <si>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</si>
  <si>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</si>
  <si>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</si>
  <si>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</si>
  <si>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</si>
  <si>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</si>
  <si>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</si>
  <si>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</si>
  <si>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</si>
  <si>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</si>
  <si>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</si>
  <si>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</si>
  <si>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</si>
  <si>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</si>
  <si>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</si>
  <si>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</si>
  <si>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</si>
  <si>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</si>
  <si>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</si>
  <si>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</si>
  <si>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</si>
  <si>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</si>
  <si>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</si>
  <si>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</si>
  <si>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</si>
  <si>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</si>
  <si>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</si>
  <si>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</si>
  <si>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</si>
  <si>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</si>
  <si>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</si>
  <si>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</si>
  <si>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</si>
  <si>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</si>
  <si>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</si>
  <si>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</si>
  <si>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</si>
  <si>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</si>
  <si>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</si>
  <si>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</si>
  <si>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</si>
  <si>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</si>
  <si>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</si>
  <si>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</si>
  <si>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</si>
  <si>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</si>
  <si>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</si>
  <si>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</si>
  <si>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</si>
  <si>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</si>
  <si>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</si>
  <si>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</si>
  <si>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</si>
  <si>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</si>
  <si>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</si>
  <si>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</si>
  <si>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</si>
  <si>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</si>
  <si>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</si>
  <si>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</si>
  <si>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</si>
  <si>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</si>
  <si>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</si>
  <si>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</si>
  <si>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</si>
  <si>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</si>
  <si>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</si>
  <si>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</si>
  <si>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</si>
  <si>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</si>
  <si>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</si>
  <si>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</si>
  <si>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</si>
  <si>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</si>
  <si>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</si>
  <si>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</si>
  <si>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</si>
  <si>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</si>
  <si>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</si>
  <si>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</si>
  <si>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</si>
  <si>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</si>
  <si>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</si>
  <si>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</si>
  <si>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</si>
  <si>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</si>
  <si>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</si>
  <si>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</si>
  <si>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</si>
  <si>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</si>
  <si>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</si>
  <si>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</si>
  <si>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</si>
  <si>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</si>
  <si>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</si>
  <si>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</si>
  <si>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</si>
  <si>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</si>
  <si>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</si>
  <si>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</si>
  <si>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</si>
  <si>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</si>
  <si>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</si>
  <si>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</si>
  <si>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</si>
  <si>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</si>
  <si>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</si>
  <si>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</si>
  <si>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</si>
  <si>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</si>
  <si>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</si>
  <si>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</si>
  <si>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</si>
  <si>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</si>
  <si>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</si>
  <si>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</si>
  <si>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</si>
  <si>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</si>
  <si>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</si>
  <si>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</si>
  <si>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</si>
  <si>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</si>
  <si>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</si>
  <si>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</si>
  <si>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</si>
  <si>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</si>
  <si>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</si>
  <si>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</si>
  <si>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</si>
  <si>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</si>
  <si>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</si>
  <si>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</si>
  <si>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</si>
  <si>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</si>
  <si>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</si>
  <si>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</si>
  <si>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</si>
  <si>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</si>
  <si>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</si>
  <si>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</si>
  <si>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</si>
  <si>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</si>
  <si>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</si>
  <si>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</si>
  <si>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</si>
  <si>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</si>
  <si>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</si>
  <si>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</si>
  <si>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</si>
  <si>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</si>
  <si>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</si>
  <si>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</si>
  <si>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</si>
  <si>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</si>
  <si>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</si>
  <si>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</si>
  <si>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</si>
  <si>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</si>
  <si>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</si>
  <si>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</si>
  <si>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</si>
  <si>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</si>
  <si>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</si>
  <si>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</si>
  <si>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</si>
  <si>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</si>
  <si>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</si>
  <si>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</si>
  <si>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</si>
  <si>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</si>
  <si>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</si>
  <si>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</si>
  <si>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</si>
  <si>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</si>
  <si>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</si>
  <si>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</si>
  <si>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</si>
  <si>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</si>
  <si>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</si>
  <si>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</si>
  <si>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</si>
  <si>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</si>
  <si>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</si>
  <si>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</si>
  <si>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</si>
  <si>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</si>
  <si>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</si>
  <si>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</si>
  <si>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</si>
  <si>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</si>
  <si>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</si>
  <si>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</si>
  <si>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</si>
  <si>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</si>
  <si>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</si>
  <si>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</si>
  <si>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</si>
  <si>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</si>
  <si>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</si>
  <si>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</si>
  <si>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</si>
  <si>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</si>
  <si>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</si>
  <si>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</si>
  <si>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</si>
  <si>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</si>
  <si>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</si>
  <si>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</si>
  <si>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</si>
  <si>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</si>
  <si>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</si>
  <si>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</si>
  <si>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</si>
  <si>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</si>
  <si>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</si>
  <si>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</si>
  <si>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</si>
  <si>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</si>
  <si>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</si>
  <si>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</si>
  <si>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</si>
  <si>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</si>
  <si>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</si>
  <si>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</si>
  <si>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</si>
  <si>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</si>
  <si>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</si>
  <si>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</si>
  <si>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</si>
  <si>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</si>
  <si>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</si>
  <si>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</si>
  <si>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</si>
  <si>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</si>
  <si>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</si>
  <si>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</si>
  <si>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</si>
  <si>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</si>
  <si>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</si>
  <si>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</si>
  <si>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</si>
  <si>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</si>
  <si>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</si>
  <si>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</si>
  <si>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</si>
  <si>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</si>
  <si>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</si>
  <si>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</si>
  <si>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</si>
  <si>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</si>
  <si>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</si>
  <si>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</si>
  <si>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</si>
  <si>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</si>
  <si>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</si>
  <si>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</si>
  <si>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</si>
  <si>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</si>
  <si>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</si>
  <si>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</si>
  <si>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</si>
  <si>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</si>
  <si>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</si>
  <si>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</si>
  <si>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</si>
  <si>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</si>
  <si>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</si>
  <si>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</si>
  <si>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</si>
  <si>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</si>
  <si>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</si>
  <si>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</si>
  <si>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</si>
  <si>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</si>
  <si>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</si>
  <si>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</si>
  <si>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</si>
  <si>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</si>
  <si>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</si>
  <si>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</si>
  <si>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</si>
  <si>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</si>
  <si>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</si>
  <si>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</si>
  <si>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</si>
  <si>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</si>
  <si>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</si>
  <si>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</si>
  <si>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</si>
  <si>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</si>
  <si>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</si>
  <si>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</si>
  <si>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</si>
  <si>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</si>
  <si>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</si>
  <si>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</si>
  <si>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</si>
  <si>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</si>
  <si>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</si>
  <si>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</si>
  <si>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</si>
  <si>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</si>
  <si>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</si>
  <si>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</si>
  <si>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</si>
  <si>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</si>
  <si>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</si>
  <si>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</si>
  <si>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</si>
  <si>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</si>
  <si>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</si>
  <si>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</si>
  <si>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</si>
  <si>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</si>
  <si>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</si>
  <si>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</si>
  <si>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</si>
  <si>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</si>
  <si>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</si>
  <si>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</si>
  <si>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</si>
  <si>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</si>
  <si>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</si>
  <si>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</si>
  <si>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</si>
  <si>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</si>
  <si>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</si>
  <si>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</si>
  <si>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</si>
  <si>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</si>
  <si>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</si>
  <si>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</si>
  <si>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</si>
  <si>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</si>
  <si>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</si>
  <si>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</si>
  <si>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</si>
  <si>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</si>
  <si>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</si>
  <si>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</si>
  <si>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</si>
  <si>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</si>
  <si>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</si>
  <si>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</si>
  <si>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</si>
  <si>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</si>
  <si>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</si>
  <si>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</si>
  <si>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</si>
  <si>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</si>
  <si>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</si>
  <si>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</si>
  <si>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</si>
  <si>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</si>
  <si>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</si>
  <si>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</si>
  <si>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</si>
  <si>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</si>
  <si>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</si>
  <si>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</si>
  <si>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</si>
  <si>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</si>
  <si>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</si>
  <si>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</si>
  <si>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</si>
  <si>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</si>
  <si>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</si>
  <si>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</si>
  <si>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</si>
  <si>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</si>
  <si>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</si>
  <si>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</si>
  <si>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</si>
  <si>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</si>
  <si>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</si>
  <si>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</si>
  <si>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</si>
  <si>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</si>
  <si>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</si>
  <si>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</si>
  <si>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</si>
  <si>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</si>
  <si>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</si>
  <si>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</si>
  <si>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</si>
  <si>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</si>
  <si>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</si>
  <si>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</si>
  <si>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</si>
  <si>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</si>
  <si>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</si>
  <si>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</si>
  <si>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</si>
  <si>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</si>
  <si>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</si>
  <si>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</si>
  <si>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</si>
  <si>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</si>
  <si>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</si>
  <si>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</si>
  <si>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</si>
  <si>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</si>
  <si>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</si>
  <si>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</si>
  <si>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</si>
  <si>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</si>
  <si>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</si>
  <si>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</si>
  <si>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</si>
  <si>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</si>
  <si>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</si>
  <si>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</si>
  <si>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</si>
  <si>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</si>
  <si>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</si>
  <si>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</si>
  <si>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</si>
  <si>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</si>
  <si>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</si>
  <si>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</si>
  <si>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</si>
  <si>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</si>
  <si>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</si>
  <si>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</si>
  <si>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</si>
  <si>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</si>
  <si>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</si>
  <si>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</si>
  <si>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</si>
  <si>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</si>
  <si>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</si>
  <si>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</si>
  <si>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</si>
  <si>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</si>
  <si>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</si>
  <si>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</si>
  <si>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</si>
  <si>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</si>
  <si>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</si>
  <si>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</si>
  <si>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</si>
  <si>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</si>
  <si>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</si>
  <si>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</si>
  <si>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</si>
  <si>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</si>
  <si>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</si>
  <si>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</si>
  <si>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</si>
  <si>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</si>
  <si>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</si>
  <si>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</si>
  <si>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</si>
  <si>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</si>
  <si>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</si>
  <si>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</si>
  <si>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</si>
  <si>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</si>
  <si>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</si>
  <si>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</si>
  <si>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</si>
  <si>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</si>
  <si>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</si>
  <si>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</si>
  <si>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</si>
  <si>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</si>
  <si>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</si>
  <si>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</si>
  <si>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</si>
  <si>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</si>
  <si>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</si>
  <si>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</si>
  <si>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</si>
  <si>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</si>
  <si>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</si>
  <si>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</si>
  <si>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</si>
  <si>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</si>
  <si>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</si>
  <si>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</si>
  <si>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</si>
  <si>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</si>
  <si>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</si>
  <si>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</si>
  <si>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</si>
  <si>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</si>
  <si>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</si>
  <si>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</si>
  <si>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</si>
  <si>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</si>
  <si>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</si>
  <si>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</si>
  <si>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</si>
  <si>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</si>
  <si>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</si>
  <si>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</si>
  <si>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</si>
  <si>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</si>
  <si>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</si>
  <si>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</si>
  <si>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</si>
  <si>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</si>
  <si>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</si>
  <si>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</si>
  <si>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</si>
  <si>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</si>
  <si>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</si>
  <si>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</si>
  <si>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</si>
  <si>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</si>
  <si>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</si>
  <si>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</si>
  <si>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</si>
  <si>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</si>
  <si>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</si>
  <si>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</si>
  <si>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</si>
  <si>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</si>
  <si>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</si>
  <si>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</si>
  <si>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</si>
  <si>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</si>
  <si>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</si>
  <si>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</si>
  <si>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</si>
  <si>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</si>
  <si>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</si>
  <si>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</si>
  <si>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</si>
  <si>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</si>
  <si>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</si>
  <si>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</si>
  <si>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</si>
  <si>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</si>
  <si>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</si>
  <si>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</si>
  <si>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</si>
  <si>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</si>
  <si>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</si>
  <si>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</si>
  <si>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</si>
  <si>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</si>
  <si>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</si>
  <si>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</si>
  <si>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</si>
  <si>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</si>
  <si>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</si>
  <si>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</si>
  <si>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</si>
  <si>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</si>
  <si>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</si>
  <si>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</si>
  <si>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</si>
  <si>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</si>
  <si>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</si>
  <si>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</si>
  <si>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</si>
  <si>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</si>
  <si>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</si>
  <si>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</si>
  <si>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</si>
  <si>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</si>
  <si>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</si>
  <si>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</si>
  <si>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</si>
  <si>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</si>
  <si>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</si>
  <si>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</si>
  <si>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</si>
  <si>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</si>
  <si>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</si>
  <si>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</si>
  <si>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</si>
  <si>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</si>
  <si>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</si>
  <si>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</si>
  <si>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</si>
  <si>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</si>
  <si>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</si>
  <si>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</si>
  <si>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</si>
  <si>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</si>
  <si>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</si>
  <si>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</si>
  <si>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</si>
  <si>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</si>
  <si>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</si>
  <si>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</si>
  <si>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</si>
  <si>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</si>
  <si>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</si>
  <si>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</si>
  <si>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</si>
  <si>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</si>
  <si>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</si>
  <si>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</si>
  <si>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</si>
  <si>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</si>
  <si>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</si>
  <si>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</si>
  <si>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</si>
  <si>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</si>
  <si>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</si>
  <si>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</si>
  <si>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</si>
  <si>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</si>
  <si>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</si>
  <si>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</si>
  <si>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</si>
  <si>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</si>
  <si>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</si>
  <si>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</si>
  <si>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</si>
  <si>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</si>
  <si>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</si>
  <si>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</si>
  <si>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</si>
  <si>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</si>
  <si>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</si>
  <si>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</si>
  <si>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</si>
  <si>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</si>
  <si>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</si>
  <si>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</si>
  <si>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</si>
  <si>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</si>
  <si>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</si>
  <si>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</si>
  <si>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</si>
  <si>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</si>
  <si>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</si>
  <si>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</si>
  <si>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</si>
  <si>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</si>
  <si>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</si>
  <si>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</si>
  <si>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</si>
  <si>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</si>
  <si>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</si>
  <si>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</si>
  <si>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</si>
  <si>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</si>
  <si>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</si>
  <si>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</si>
  <si>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</si>
  <si>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</si>
  <si>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</si>
  <si>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</si>
  <si>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</si>
  <si>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</si>
  <si>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</si>
  <si>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</si>
  <si>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</si>
  <si>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</si>
  <si>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</si>
  <si>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</si>
  <si>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</si>
  <si>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</si>
  <si>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</si>
  <si>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</si>
  <si>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</si>
  <si>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</si>
  <si>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</si>
  <si>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</si>
  <si>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</si>
  <si>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</si>
  <si>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</si>
  <si>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</si>
  <si>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</si>
  <si>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</si>
  <si>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</si>
  <si>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</si>
  <si>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</si>
  <si>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</si>
  <si>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</si>
  <si>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</si>
  <si>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</si>
  <si>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</si>
  <si>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</si>
  <si>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</si>
  <si>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</si>
  <si>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</si>
  <si>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</si>
  <si>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</si>
  <si>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</si>
  <si>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</si>
  <si>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</si>
  <si>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</si>
  <si>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</si>
  <si>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</si>
  <si>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</si>
  <si>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</si>
  <si>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</si>
  <si>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</si>
  <si>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</si>
  <si>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</si>
  <si>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</si>
  <si>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</si>
  <si>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</si>
  <si>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</si>
  <si>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</si>
  <si>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</si>
  <si>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</si>
  <si>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</si>
  <si>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</si>
  <si>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</si>
  <si>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</si>
  <si>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</si>
  <si>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</si>
  <si>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</si>
  <si>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</si>
  <si>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</si>
  <si>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</si>
  <si>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</si>
  <si>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</si>
  <si>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</si>
  <si>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</si>
  <si>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</si>
  <si>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</si>
  <si>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</si>
  <si>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</si>
  <si>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</si>
  <si>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</si>
  <si>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</si>
  <si>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</si>
  <si>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</si>
  <si>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</si>
  <si>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</si>
  <si>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</si>
  <si>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</si>
  <si>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</si>
  <si>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</si>
  <si>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</si>
  <si>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</si>
  <si>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</si>
  <si>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</si>
  <si>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</si>
  <si>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</si>
  <si>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</si>
  <si>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</si>
  <si>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</si>
  <si>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</si>
  <si>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</si>
  <si>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</si>
  <si>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</si>
  <si>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</si>
  <si>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</si>
  <si>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</si>
  <si>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</si>
  <si>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</si>
  <si>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</si>
  <si>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</si>
  <si>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</si>
  <si>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</si>
  <si>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</si>
  <si>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</si>
  <si>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</si>
  <si>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</si>
  <si>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</si>
  <si>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</si>
  <si>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</si>
  <si>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</si>
  <si>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</si>
  <si>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</si>
  <si>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</si>
  <si>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</si>
  <si>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</si>
  <si>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</si>
  <si>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</si>
  <si>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</si>
  <si>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</si>
  <si>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</si>
  <si>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</si>
  <si>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</si>
  <si>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</si>
  <si>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</si>
  <si>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</si>
  <si>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</si>
  <si>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</si>
  <si>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</si>
  <si>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</si>
  <si>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</si>
  <si>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</si>
  <si>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</si>
  <si>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</si>
  <si>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</si>
  <si>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</si>
  <si>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</si>
  <si>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</si>
  <si>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</si>
  <si>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</si>
  <si>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</si>
  <si>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</si>
  <si>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</si>
  <si>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</si>
  <si>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</si>
  <si>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</si>
  <si>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</si>
  <si>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</si>
  <si>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</si>
  <si>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</si>
  <si>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</si>
  <si>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</si>
  <si>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</si>
  <si>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</si>
  <si>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</si>
  <si>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</si>
  <si>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</si>
  <si>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</si>
  <si>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</si>
  <si>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</si>
  <si>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</si>
  <si>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</si>
  <si>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</si>
  <si>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</si>
  <si>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</si>
  <si>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</si>
  <si>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</si>
  <si>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</si>
  <si>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</si>
  <si>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</si>
  <si>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</si>
  <si>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</si>
  <si>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</si>
  <si>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</si>
  <si>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</si>
  <si>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</si>
  <si>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</si>
  <si>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</si>
  <si>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</si>
  <si>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</si>
  <si>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</si>
  <si>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</si>
  <si>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</si>
  <si>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</si>
  <si>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</si>
  <si>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</si>
  <si>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</si>
  <si>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</si>
  <si>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</si>
  <si>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</si>
  <si>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</si>
  <si>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</si>
  <si>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</si>
  <si>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</si>
  <si>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</si>
  <si>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</si>
  <si>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</si>
  <si>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</si>
  <si>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</si>
  <si>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</si>
  <si>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</si>
  <si>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</si>
  <si>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</si>
  <si>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</si>
  <si>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</si>
  <si>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</si>
  <si>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</si>
  <si>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</si>
  <si>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</si>
  <si>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</si>
  <si>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</si>
  <si>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</si>
  <si>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</si>
  <si>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</si>
  <si>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</si>
  <si>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</si>
  <si>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</si>
  <si>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</si>
  <si>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</si>
  <si>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</si>
  <si>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</si>
  <si>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</si>
  <si>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</si>
  <si>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</si>
  <si>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</si>
  <si>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</si>
  <si>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</si>
  <si>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</si>
  <si>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</si>
  <si>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</si>
  <si>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</si>
  <si>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</si>
  <si>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</si>
  <si>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</si>
  <si>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</si>
  <si>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</si>
  <si>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</si>
  <si>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</si>
  <si>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</si>
  <si>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</si>
  <si>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</si>
  <si>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</si>
  <si>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</si>
  <si>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</si>
  <si>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</si>
  <si>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</si>
  <si>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</si>
  <si>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</si>
  <si>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</si>
  <si>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</si>
  <si>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</si>
  <si>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</si>
  <si>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</si>
  <si>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</si>
  <si>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</si>
  <si>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</si>
  <si>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</si>
  <si>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</si>
  <si>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</si>
  <si>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</si>
  <si>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</si>
  <si>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</si>
  <si>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</si>
  <si>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</si>
  <si>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</si>
  <si>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</si>
  <si>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</si>
  <si>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</si>
  <si>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</si>
  <si>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</si>
  <si>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</si>
  <si>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</si>
  <si>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</si>
  <si>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</si>
  <si>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</si>
  <si>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</si>
  <si>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</si>
  <si>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</si>
  <si>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</si>
  <si>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</si>
  <si>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</si>
  <si>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</si>
  <si>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</si>
  <si>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</si>
  <si>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</si>
  <si>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</si>
  <si>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</si>
  <si>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</si>
  <si>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</si>
  <si>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</si>
  <si>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</si>
  <si>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</si>
  <si>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</si>
  <si>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</si>
  <si>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</si>
  <si>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</si>
  <si>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</si>
  <si>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</si>
  <si>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</si>
  <si>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</si>
  <si>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</si>
  <si>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</si>
  <si>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</si>
  <si>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</si>
  <si>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</si>
  <si>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</si>
  <si>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</si>
  <si>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</si>
  <si>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</si>
  <si>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</si>
  <si>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</si>
  <si>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</si>
  <si>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</si>
  <si>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</si>
  <si>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</si>
  <si>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</si>
  <si>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</si>
  <si>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</si>
  <si>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</si>
  <si>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</si>
  <si>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</si>
  <si>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</si>
  <si>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</si>
  <si>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</si>
  <si>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</si>
  <si>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</si>
  <si>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</si>
  <si>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</si>
  <si>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</si>
  <si>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</si>
  <si>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</si>
  <si>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</si>
  <si>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</si>
  <si>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</si>
  <si>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</si>
  <si>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</si>
  <si>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</si>
  <si>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</si>
  <si>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</si>
  <si>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</si>
  <si>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</si>
  <si>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</si>
  <si>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</si>
  <si>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</si>
  <si>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</si>
  <si>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</si>
  <si>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</si>
  <si>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</si>
  <si>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</si>
  <si>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</si>
  <si>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</si>
  <si>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</si>
  <si>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</si>
  <si>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</si>
  <si>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</si>
  <si>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</si>
  <si>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</si>
  <si>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</si>
  <si>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</si>
  <si>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</si>
  <si>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</si>
  <si>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</si>
  <si>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</si>
  <si>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</si>
  <si>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</si>
  <si>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</si>
  <si>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</si>
  <si>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</si>
  <si>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</si>
  <si>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</si>
  <si>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</si>
  <si>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</si>
  <si>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</si>
  <si>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</si>
  <si>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</si>
  <si>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</si>
  <si>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</si>
  <si>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</si>
  <si>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</si>
  <si>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</si>
  <si>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</si>
  <si>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</si>
  <si>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</si>
  <si>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</si>
  <si>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</si>
  <si>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</si>
  <si>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</si>
  <si>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</si>
  <si>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</si>
  <si>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</si>
  <si>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</si>
  <si>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</si>
  <si>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</si>
  <si>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</si>
  <si>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</si>
  <si>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</si>
  <si>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</si>
  <si>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</si>
  <si>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</si>
  <si>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</si>
  <si>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</si>
  <si>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</si>
  <si>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</si>
  <si>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</si>
  <si>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</si>
  <si>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</si>
  <si>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</si>
  <si>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</si>
  <si>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</si>
  <si>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</si>
  <si>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</si>
  <si>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</si>
  <si>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</si>
  <si>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</si>
  <si>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</si>
  <si>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</si>
  <si>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</si>
  <si>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</si>
  <si>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</si>
  <si>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</si>
  <si>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</si>
  <si>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</si>
  <si>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</si>
  <si>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</si>
  <si>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</si>
  <si>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</si>
  <si>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</si>
  <si>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</si>
  <si>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</si>
  <si>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</si>
  <si>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</si>
  <si>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</si>
  <si>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</si>
  <si>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</si>
  <si>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</si>
  <si>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</si>
  <si>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</si>
  <si>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</si>
  <si>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</si>
  <si>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</si>
  <si>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</si>
  <si>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</si>
  <si>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</si>
  <si>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</si>
  <si>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</si>
  <si>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</si>
  <si>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</si>
  <si>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</si>
  <si>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</si>
  <si>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</si>
  <si>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</si>
  <si>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</si>
  <si>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</si>
  <si>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</si>
  <si>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</si>
  <si>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</si>
  <si>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</si>
  <si>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</si>
  <si>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</si>
  <si>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</si>
  <si>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</si>
  <si>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</si>
  <si>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</si>
  <si>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</si>
  <si>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</si>
  <si>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</si>
  <si>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</si>
  <si>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</si>
  <si>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</si>
  <si>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</si>
  <si>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</si>
  <si>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</si>
  <si>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</si>
  <si>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</si>
  <si>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</si>
  <si>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</si>
  <si>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</si>
  <si>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</si>
  <si>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</si>
  <si>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</si>
  <si>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</si>
  <si>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</si>
  <si>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</si>
  <si>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</si>
  <si>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</si>
  <si>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</si>
  <si>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</si>
  <si>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</si>
  <si>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</si>
  <si>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</si>
  <si>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</si>
  <si>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</si>
  <si>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</si>
  <si>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</si>
  <si>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</si>
  <si>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</si>
  <si>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</si>
  <si>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</si>
  <si>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</si>
  <si>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</si>
  <si>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</si>
  <si>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</si>
  <si>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</si>
  <si>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</si>
  <si>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</si>
  <si>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</si>
  <si>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</si>
  <si>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</si>
  <si>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</si>
  <si>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</si>
  <si>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</si>
  <si>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</si>
  <si>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</si>
  <si>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</si>
  <si>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</si>
  <si>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</si>
  <si>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</si>
  <si>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</si>
  <si>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</si>
  <si>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</si>
  <si>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</si>
  <si>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</si>
  <si>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</si>
  <si>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</si>
  <si>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</si>
  <si>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</si>
  <si>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</si>
  <si>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</si>
  <si>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</si>
  <si>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</si>
  <si>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</si>
  <si>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</si>
  <si>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</si>
  <si>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</si>
  <si>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</si>
  <si>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</si>
  <si>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</si>
  <si>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</si>
  <si>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</si>
  <si>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</si>
  <si>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</si>
  <si>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</si>
  <si>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</si>
  <si>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</si>
  <si>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</si>
  <si>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</si>
  <si>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</si>
  <si>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</si>
  <si>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</si>
  <si>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</si>
  <si>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</si>
  <si>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</si>
  <si>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</si>
  <si>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</si>
  <si>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</si>
  <si>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</si>
  <si>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</si>
  <si>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</si>
  <si>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</si>
  <si>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</si>
  <si>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</si>
  <si>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</si>
  <si>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</si>
  <si>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</si>
  <si>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</si>
  <si>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</si>
  <si>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</si>
  <si>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</si>
  <si>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</si>
  <si>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</si>
  <si>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</si>
  <si>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</si>
  <si>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</si>
  <si>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</si>
  <si>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</si>
  <si>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</si>
  <si>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</si>
  <si>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</si>
  <si>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</si>
  <si>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</si>
  <si>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</si>
  <si>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</si>
  <si>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</si>
  <si>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</si>
  <si>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</si>
  <si>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</si>
  <si>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</si>
  <si>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</si>
  <si>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</si>
  <si>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</si>
  <si>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</si>
  <si>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</si>
  <si>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</si>
  <si>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</si>
  <si>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</si>
  <si>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</si>
  <si>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</si>
  <si>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</si>
  <si>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</si>
  <si>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</si>
  <si>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</si>
  <si>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</si>
  <si>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</si>
  <si>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</si>
  <si>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</si>
  <si>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</si>
  <si>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</si>
  <si>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</si>
  <si>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</si>
  <si>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</si>
  <si>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</si>
  <si>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</si>
  <si>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</si>
  <si>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</si>
  <si>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</si>
  <si>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</si>
  <si>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</si>
  <si>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</si>
  <si>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</si>
  <si>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</si>
  <si>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</si>
  <si>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</si>
  <si>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</si>
  <si>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</si>
  <si>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</si>
  <si>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</si>
  <si>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</si>
  <si>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</si>
  <si>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</si>
  <si>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</si>
  <si>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</si>
  <si>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</si>
  <si>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</si>
  <si>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</si>
  <si>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</si>
  <si>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</si>
  <si>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</si>
  <si>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</si>
  <si>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</si>
  <si>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</si>
  <si>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</si>
  <si>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</si>
  <si>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</si>
  <si>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</si>
  <si>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</si>
  <si>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</si>
  <si>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</si>
  <si>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</si>
  <si>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</si>
  <si>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</si>
  <si>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</si>
  <si>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</si>
  <si>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</si>
  <si>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</si>
  <si>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</si>
  <si>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</si>
  <si>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</si>
  <si>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</si>
  <si>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</si>
  <si>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</si>
  <si>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</si>
  <si>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</si>
  <si>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</si>
  <si>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</si>
  <si>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</si>
  <si>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</si>
  <si>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</si>
  <si>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</si>
  <si>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</si>
  <si>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</si>
  <si>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</si>
  <si>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</si>
  <si>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</si>
  <si>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</si>
  <si>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</si>
  <si>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</si>
  <si>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</si>
  <si>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</si>
  <si>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</si>
  <si>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</si>
  <si>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</si>
  <si>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</si>
  <si>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</si>
  <si>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</si>
  <si>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</si>
  <si>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</si>
  <si>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</si>
  <si>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</si>
  <si>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</si>
  <si>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</si>
  <si>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</si>
  <si>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</si>
  <si>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</si>
  <si>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</si>
  <si>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</si>
  <si>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</si>
  <si>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</si>
  <si>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</si>
  <si>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</si>
  <si>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</si>
  <si>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</si>
  <si>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</si>
  <si>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</si>
  <si>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</si>
  <si>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</si>
  <si>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</si>
  <si>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</si>
  <si>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</si>
  <si>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</si>
  <si>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</si>
  <si>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</si>
  <si>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</si>
  <si>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</si>
  <si>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</si>
  <si>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</si>
  <si>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</si>
  <si>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</si>
  <si>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</si>
  <si>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</si>
  <si>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</si>
  <si>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</si>
  <si>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</si>
  <si>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</si>
  <si>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</si>
  <si>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</si>
  <si>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</si>
  <si>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</si>
  <si>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</si>
  <si>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</si>
  <si>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</si>
  <si>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</si>
  <si>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</si>
  <si>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</si>
  <si>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</si>
  <si>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</si>
  <si>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</si>
  <si>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</si>
  <si>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</si>
  <si>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</si>
  <si>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</si>
  <si>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</si>
  <si>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</si>
  <si>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</si>
  <si>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</si>
  <si>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</si>
  <si>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</si>
  <si>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</si>
  <si>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</si>
  <si>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</si>
  <si>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</si>
  <si>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</si>
  <si>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</si>
  <si>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</si>
  <si>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</si>
  <si>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</si>
  <si>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</si>
  <si>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</si>
  <si>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</si>
  <si>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</si>
  <si>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</si>
  <si>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</si>
  <si>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</si>
  <si>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</si>
  <si>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</si>
  <si>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</si>
  <si>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</si>
  <si>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</si>
  <si>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</si>
  <si>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</si>
  <si>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</si>
  <si>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</si>
  <si>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</si>
  <si>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</si>
  <si>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</si>
  <si>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</si>
  <si>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</si>
  <si>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</si>
  <si>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</si>
  <si>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</si>
  <si>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</si>
  <si>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</si>
  <si>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</si>
  <si>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</si>
  <si>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</si>
  <si>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</si>
  <si>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</si>
  <si>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</si>
  <si>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</si>
  <si>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</si>
  <si>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</si>
  <si>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</si>
  <si>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</si>
  <si>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</si>
  <si>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</si>
  <si>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</si>
  <si>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</si>
  <si>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</si>
  <si>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</si>
  <si>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</si>
  <si>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</si>
  <si>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</si>
  <si>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</si>
  <si>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</si>
  <si>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</si>
  <si>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</si>
  <si>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</si>
  <si>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</si>
  <si>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</si>
  <si>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</si>
  <si>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</si>
  <si>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</si>
  <si>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</si>
  <si>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</si>
  <si>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</si>
  <si>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</si>
  <si>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</si>
  <si>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</si>
  <si>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</si>
  <si>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</si>
  <si>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</si>
  <si>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</si>
  <si>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</si>
  <si>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</si>
  <si>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</si>
  <si>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</si>
  <si>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</si>
  <si>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</si>
  <si>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</si>
  <si>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</si>
  <si>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</si>
  <si>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</si>
  <si>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</si>
  <si>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</si>
  <si>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</si>
  <si>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</si>
  <si>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</si>
  <si>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</si>
  <si>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</si>
  <si>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</si>
  <si>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</si>
  <si>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</si>
  <si>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</si>
  <si>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</si>
  <si>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</si>
  <si>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</si>
  <si>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</si>
  <si>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</si>
  <si>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</si>
  <si>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</si>
  <si>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</si>
  <si>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</si>
  <si>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</si>
  <si>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</si>
  <si>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</si>
  <si>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</si>
  <si>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</si>
  <si>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</si>
  <si>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</si>
  <si>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</si>
  <si>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</si>
  <si>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</si>
  <si>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</si>
  <si>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</si>
  <si>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</si>
  <si>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</si>
  <si>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</si>
  <si>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</si>
  <si>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</si>
  <si>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</si>
  <si>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</si>
  <si>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</si>
  <si>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</si>
  <si>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</si>
  <si>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</si>
  <si>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</si>
  <si>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</si>
  <si>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</si>
  <si>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</si>
  <si>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</si>
  <si>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</si>
  <si>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</si>
  <si>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</si>
  <si>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</si>
  <si>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</si>
  <si>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</si>
  <si>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</si>
  <si>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</si>
  <si>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</si>
  <si>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</si>
  <si>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</si>
  <si>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</si>
  <si>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</si>
  <si>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</si>
  <si>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</si>
  <si>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</si>
  <si>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</si>
  <si>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</si>
  <si>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</si>
  <si>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</si>
  <si>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</si>
  <si>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</si>
  <si>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</si>
  <si>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</si>
  <si>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</si>
  <si>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</si>
  <si>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</si>
  <si>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</si>
  <si>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</si>
  <si>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</si>
  <si>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</si>
  <si>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</si>
  <si>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</si>
  <si>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</si>
  <si>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</si>
  <si>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</si>
  <si>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</si>
  <si>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</si>
  <si>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</si>
  <si>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</si>
  <si>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</si>
  <si>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</si>
  <si>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</si>
  <si>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</si>
  <si>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</si>
  <si>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</si>
  <si>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</si>
  <si>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</si>
  <si>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</si>
  <si>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</si>
  <si>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</si>
  <si>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</si>
  <si>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</si>
  <si>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</si>
  <si>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</si>
  <si>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</si>
  <si>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</si>
  <si>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</si>
  <si>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</si>
  <si>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</si>
  <si>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</si>
  <si>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</si>
  <si>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</si>
  <si>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</si>
  <si>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</si>
  <si>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</si>
  <si>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</si>
  <si>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</si>
  <si>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</si>
  <si>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</si>
  <si>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</si>
  <si>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</si>
  <si>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</si>
  <si>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</si>
  <si>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</si>
  <si>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</si>
  <si>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</si>
  <si>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</si>
  <si>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</si>
  <si>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</si>
  <si>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</si>
  <si>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</si>
  <si>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</si>
  <si>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</si>
  <si>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</si>
  <si>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</si>
  <si>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</si>
  <si>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</si>
  <si>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</si>
  <si>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</si>
  <si>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</si>
  <si>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</si>
  <si>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</si>
  <si>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</si>
  <si>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</si>
  <si>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</si>
  <si>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</si>
  <si>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</si>
  <si>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</si>
  <si>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</si>
  <si>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</si>
  <si>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</si>
  <si>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</si>
  <si>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</si>
  <si>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</si>
  <si>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</si>
  <si>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</si>
  <si>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</si>
  <si>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</si>
  <si>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</si>
  <si>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</si>
  <si>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</si>
  <si>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</si>
  <si>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</si>
  <si>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</si>
  <si>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</si>
  <si>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</si>
  <si>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</si>
  <si>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</si>
  <si>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</si>
  <si>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</si>
  <si>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</si>
  <si>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</si>
  <si>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</si>
  <si>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</si>
  <si>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</si>
  <si>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</si>
  <si>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</si>
  <si>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</si>
  <si>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</si>
  <si>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</si>
  <si>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</si>
  <si>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</si>
  <si>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</si>
  <si>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</si>
  <si>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</si>
  <si>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</si>
  <si>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</si>
  <si>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</si>
  <si>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</si>
  <si>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</si>
  <si>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</si>
  <si>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</si>
  <si>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</si>
  <si>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</si>
  <si>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</si>
  <si>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</si>
  <si>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</si>
  <si>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</si>
  <si>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</si>
  <si>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</si>
  <si>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</si>
  <si>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</si>
  <si>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</si>
  <si>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</si>
  <si>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</si>
  <si>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</si>
  <si>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</si>
  <si>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</si>
  <si>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</si>
  <si>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</si>
  <si>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</si>
  <si>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</si>
  <si>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</si>
  <si>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</si>
  <si>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</si>
  <si>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</si>
  <si>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</si>
  <si>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</si>
  <si>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</si>
  <si>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</si>
  <si>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</si>
  <si>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</si>
  <si>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</si>
  <si>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</si>
  <si>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</si>
  <si>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</si>
  <si>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</si>
  <si>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</si>
  <si>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</si>
  <si>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</si>
  <si>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</si>
  <si>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</si>
  <si>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</si>
  <si>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</si>
  <si>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</si>
  <si>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</si>
  <si>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</si>
  <si>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</si>
  <si>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</si>
  <si>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</si>
  <si>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</si>
  <si>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</si>
  <si>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</si>
  <si>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</si>
  <si>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</si>
  <si>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</si>
  <si>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</si>
  <si>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</si>
  <si>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</si>
  <si>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</si>
  <si>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</si>
  <si>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</si>
  <si>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</si>
  <si>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</si>
  <si>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</si>
  <si>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</si>
  <si>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</si>
  <si>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</si>
  <si>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</si>
  <si>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</si>
  <si>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</si>
  <si>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</si>
  <si>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</si>
  <si>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</si>
  <si>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</si>
  <si>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</si>
  <si>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</si>
  <si>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</si>
  <si>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</si>
  <si>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</si>
  <si>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</si>
  <si>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</si>
  <si>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</si>
  <si>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</si>
  <si>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</si>
  <si>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</si>
  <si>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</si>
  <si>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</si>
  <si>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</si>
  <si>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</si>
  <si>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</si>
  <si>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</si>
  <si>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</si>
  <si>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</si>
  <si>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</si>
  <si>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</si>
  <si>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</si>
  <si>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</si>
  <si>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</si>
  <si>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</si>
  <si>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</si>
  <si>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</si>
  <si>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</si>
  <si>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</si>
  <si>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</si>
  <si>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</si>
  <si>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</si>
  <si>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</si>
  <si>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</si>
  <si>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</si>
  <si>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</si>
  <si>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</si>
  <si>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</si>
  <si>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</si>
  <si>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</si>
  <si>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</si>
  <si>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</si>
  <si>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</si>
  <si>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</si>
  <si>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</si>
  <si>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</si>
  <si>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</si>
  <si>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</si>
  <si>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</si>
  <si>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</si>
  <si>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</si>
  <si>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</si>
  <si>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</si>
  <si>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</si>
  <si>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</si>
  <si>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</si>
  <si>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</si>
  <si>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</si>
  <si>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</si>
  <si>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</si>
  <si>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</si>
  <si>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</si>
  <si>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</si>
  <si>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</si>
  <si>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</si>
  <si>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</si>
  <si>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</si>
  <si>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</si>
  <si>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</si>
  <si>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</si>
  <si>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</si>
  <si>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</si>
  <si>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</si>
  <si>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</si>
  <si>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</si>
  <si>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</si>
  <si>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</si>
  <si>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</si>
  <si>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</si>
  <si>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</si>
  <si>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</si>
  <si>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</si>
  <si>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</si>
  <si>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</si>
  <si>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</si>
  <si>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</si>
  <si>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</si>
  <si>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</si>
  <si>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</si>
  <si>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</si>
  <si>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</si>
  <si>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</si>
  <si>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</si>
  <si>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</si>
  <si>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</si>
  <si>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</si>
  <si>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</si>
  <si>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</si>
  <si>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</si>
  <si>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</si>
  <si>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</si>
  <si>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</si>
  <si>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</si>
  <si>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</si>
  <si>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</si>
  <si>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</si>
  <si>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</si>
  <si>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</si>
  <si>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</si>
  <si>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</si>
  <si>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</si>
  <si>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</si>
  <si>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</si>
  <si>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</si>
  <si>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</si>
  <si>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</si>
  <si>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</si>
  <si>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</si>
  <si>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</si>
  <si>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</si>
  <si>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</si>
  <si>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</si>
  <si>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</si>
  <si>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</si>
  <si>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</si>
  <si>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</si>
  <si>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</si>
  <si>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</si>
  <si>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</si>
  <si>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</si>
  <si>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</si>
  <si>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</si>
  <si>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</si>
  <si>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</si>
  <si>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</si>
  <si>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</si>
  <si>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</si>
  <si>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</si>
  <si>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</si>
  <si>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</si>
  <si>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</si>
  <si>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</si>
  <si>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</si>
  <si>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</si>
  <si>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</si>
  <si>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</si>
  <si>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</si>
  <si>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</si>
  <si>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</si>
  <si>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</si>
  <si>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</si>
  <si>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</si>
  <si>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</si>
  <si>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</si>
  <si>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</si>
  <si>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</si>
  <si>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</si>
  <si>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</si>
  <si>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</si>
  <si>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</si>
  <si>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</si>
  <si>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</si>
  <si>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</si>
  <si>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</si>
  <si>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</si>
  <si>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</si>
  <si>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</si>
  <si>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</si>
  <si>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</si>
  <si>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</si>
  <si>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</si>
  <si>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</si>
  <si>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</si>
  <si>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</si>
  <si>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</si>
  <si>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</si>
  <si>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</si>
  <si>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</si>
  <si>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</si>
  <si>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</si>
  <si>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</si>
  <si>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</si>
  <si>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</si>
  <si>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</si>
  <si>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</si>
  <si>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</si>
  <si>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</si>
  <si>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</si>
  <si>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</si>
  <si>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</si>
  <si>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</si>
  <si>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</si>
  <si>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</si>
  <si>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</si>
  <si>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</si>
  <si>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</si>
  <si>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</si>
  <si>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</si>
  <si>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</si>
  <si>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</si>
  <si>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</si>
  <si>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</si>
  <si>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</si>
  <si>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</si>
  <si>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</si>
  <si>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</si>
  <si>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</si>
  <si>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</si>
  <si>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</si>
  <si>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</si>
  <si>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</si>
  <si>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</si>
  <si>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</si>
  <si>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</si>
  <si>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</si>
  <si>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</si>
  <si>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</si>
  <si>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</si>
  <si>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</si>
  <si>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</si>
  <si>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</si>
  <si>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</si>
  <si>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</si>
  <si>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</si>
  <si>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</si>
  <si>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</si>
  <si>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</si>
  <si>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</si>
  <si>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</si>
  <si>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</si>
  <si>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</si>
  <si>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</si>
  <si>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</si>
  <si>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</si>
  <si>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</si>
  <si>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</si>
  <si>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</si>
  <si>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</si>
  <si>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</si>
  <si>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</si>
  <si>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</si>
  <si>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</si>
  <si>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</si>
  <si>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</si>
  <si>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</si>
  <si>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</si>
  <si>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</si>
  <si>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</si>
  <si>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</si>
  <si>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</si>
  <si>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</si>
  <si>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</si>
  <si>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</si>
  <si>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</si>
  <si>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</si>
  <si>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</si>
  <si>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</si>
  <si>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</si>
  <si>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</si>
  <si>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</si>
  <si>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</si>
  <si>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</si>
  <si>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</si>
  <si>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</si>
  <si>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</si>
  <si>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</si>
  <si>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</si>
  <si>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</si>
  <si>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</si>
  <si>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</si>
  <si>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</si>
  <si>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</si>
  <si>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</si>
  <si>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</si>
  <si>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</si>
  <si>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</si>
  <si>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</si>
  <si>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</si>
  <si>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</si>
  <si>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</si>
  <si>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</si>
  <si>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</si>
  <si>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</si>
  <si>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</si>
  <si>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</si>
  <si>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</si>
  <si>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</si>
  <si>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</si>
  <si>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</si>
  <si>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</si>
  <si>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</si>
  <si>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</si>
  <si>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</si>
  <si>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</si>
  <si>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</si>
  <si>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</si>
  <si>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</si>
  <si>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</si>
  <si>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</si>
  <si>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</si>
  <si>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</si>
  <si>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</si>
  <si>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</si>
  <si>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</si>
  <si>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</si>
  <si>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</si>
  <si>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</si>
  <si>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</si>
  <si>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</si>
  <si>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</si>
  <si>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</si>
  <si>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</si>
  <si>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</si>
  <si>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</si>
  <si>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</si>
  <si>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</si>
  <si>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</si>
  <si>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</si>
  <si>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</si>
  <si>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</si>
  <si>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</si>
  <si>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</si>
  <si>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</si>
  <si>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</si>
  <si>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</si>
  <si>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</si>
  <si>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</si>
  <si>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</si>
  <si>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</si>
  <si>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</si>
  <si>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</si>
  <si>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</si>
  <si>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</si>
  <si>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</si>
  <si>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</si>
  <si>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</si>
  <si>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</si>
  <si>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</si>
  <si>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</si>
  <si>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</si>
  <si>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</si>
  <si>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</si>
  <si>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</si>
  <si>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</si>
  <si>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</si>
  <si>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</si>
  <si>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</si>
  <si>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</si>
  <si>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</si>
  <si>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</si>
  <si>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</si>
  <si>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</si>
  <si>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</si>
  <si>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</si>
  <si>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</si>
  <si>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</si>
  <si>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</si>
  <si>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</si>
  <si>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</si>
  <si>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</si>
  <si>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</si>
  <si>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</si>
  <si>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</si>
  <si>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</si>
  <si>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</si>
  <si>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</si>
  <si>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</si>
  <si>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</si>
  <si>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</si>
  <si>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</si>
  <si>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</si>
  <si>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</si>
  <si>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</si>
  <si>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</si>
  <si>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</si>
  <si>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</si>
  <si>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</si>
  <si>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</si>
  <si>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</si>
  <si>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</si>
  <si>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</si>
  <si>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</si>
  <si>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</si>
  <si>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</si>
  <si>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</si>
  <si>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</si>
  <si>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</si>
  <si>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</si>
  <si>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</si>
  <si>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</si>
  <si>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</si>
  <si>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</si>
  <si>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</si>
  <si>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</si>
  <si>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</si>
  <si>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</si>
  <si>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</si>
  <si>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</si>
  <si>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</si>
  <si>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</si>
  <si>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</si>
  <si>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</si>
  <si>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</si>
  <si>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</si>
  <si>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</si>
  <si>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</si>
  <si>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</si>
  <si>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</si>
  <si>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</si>
  <si>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</si>
  <si>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</si>
  <si>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</si>
  <si>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</si>
  <si>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</si>
  <si>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</si>
  <si>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</si>
  <si>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</si>
  <si>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</si>
  <si>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</si>
  <si>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</si>
  <si>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</si>
  <si>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</si>
  <si>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</si>
  <si>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</si>
  <si>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</si>
  <si>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</si>
  <si>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</si>
  <si>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</si>
  <si>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</si>
  <si>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</si>
  <si>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</si>
  <si>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</si>
  <si>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</si>
  <si>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</si>
  <si>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</si>
  <si>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</si>
  <si>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</si>
  <si>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</si>
  <si>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</si>
  <si>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</si>
  <si>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</si>
  <si>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</si>
  <si>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</si>
  <si>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</si>
  <si>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</si>
  <si>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</si>
  <si>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</si>
  <si>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</si>
  <si>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</si>
  <si>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</si>
  <si>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</si>
  <si>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</si>
  <si>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</si>
  <si>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</si>
  <si>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</si>
  <si>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</si>
  <si>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</si>
  <si>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</si>
  <si>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</si>
  <si>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</si>
  <si>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</si>
  <si>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</si>
  <si>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</si>
  <si>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</si>
  <si>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</si>
  <si>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</si>
  <si>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</si>
  <si>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</si>
  <si>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</si>
  <si>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</si>
  <si>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</si>
  <si>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</si>
  <si>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</si>
  <si>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</si>
  <si>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</si>
  <si>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</si>
  <si>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</si>
  <si>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</si>
  <si>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</si>
  <si>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</si>
  <si>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</si>
  <si>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</si>
  <si>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</si>
  <si>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</si>
  <si>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</si>
  <si>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</si>
  <si>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</si>
  <si>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</si>
  <si>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</si>
  <si>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</si>
  <si>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</si>
  <si>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</si>
  <si>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</si>
  <si>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</si>
  <si>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</si>
  <si>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</si>
  <si>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</si>
  <si>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</si>
  <si>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</si>
  <si>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</si>
  <si>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</si>
  <si>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</si>
  <si>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</si>
  <si>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</si>
  <si>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</si>
  <si>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</si>
  <si>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</si>
  <si>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</si>
  <si>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</si>
  <si>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</si>
  <si>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</si>
  <si>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</si>
  <si>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</si>
  <si>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</si>
  <si>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</si>
  <si>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</si>
  <si>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</si>
  <si>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</si>
  <si>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</si>
  <si>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</si>
  <si>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</si>
  <si>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</si>
  <si>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</si>
  <si>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</si>
  <si>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</si>
  <si>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</si>
  <si>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</si>
  <si>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</si>
  <si>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</si>
  <si>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</si>
  <si>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</si>
  <si>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</si>
  <si>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</si>
  <si>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</si>
  <si>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</si>
  <si>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</si>
  <si>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</si>
  <si>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</si>
  <si>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</si>
  <si>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</si>
  <si>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</si>
  <si>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</si>
  <si>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</si>
  <si>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</si>
  <si>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</si>
  <si>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</si>
  <si>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</si>
  <si>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</si>
  <si>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</si>
  <si>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</si>
  <si>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</si>
  <si>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</si>
  <si>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</si>
  <si>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</si>
  <si>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</si>
  <si>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</si>
  <si>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</si>
  <si>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</si>
  <si>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</si>
  <si>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</si>
  <si>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</si>
  <si>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</si>
  <si>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</si>
  <si>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</si>
  <si>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</si>
  <si>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</si>
  <si>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</si>
  <si>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</si>
  <si>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</si>
  <si>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</si>
  <si>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</si>
  <si>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</si>
  <si>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</si>
  <si>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</si>
  <si>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</si>
  <si>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</si>
  <si>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</si>
  <si>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</si>
  <si>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</si>
  <si>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</si>
  <si>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</si>
  <si>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</si>
  <si>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</si>
  <si>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</si>
  <si>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</si>
  <si>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</si>
  <si>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</si>
  <si>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</si>
  <si>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</si>
  <si>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</si>
  <si>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</si>
  <si>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</si>
  <si>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</si>
  <si>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</si>
  <si>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</si>
  <si>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</si>
  <si>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</si>
  <si>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</si>
  <si>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</si>
  <si>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</si>
  <si>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</si>
  <si>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</si>
  <si>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</si>
  <si>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</si>
  <si>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</si>
  <si>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</si>
  <si>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</si>
  <si>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</si>
  <si>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</si>
  <si>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</si>
  <si>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</si>
  <si>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</si>
  <si>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</si>
  <si>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</si>
  <si>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</si>
  <si>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</si>
  <si>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</si>
  <si>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</si>
  <si>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</si>
  <si>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</si>
  <si>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</si>
  <si>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</si>
  <si>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</si>
  <si>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</si>
  <si>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</si>
  <si>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</si>
  <si>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</si>
  <si>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</si>
  <si>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</si>
  <si>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</si>
  <si>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</si>
  <si>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</si>
  <si>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</si>
  <si>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</si>
  <si>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</si>
  <si>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</si>
  <si>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</si>
  <si>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</si>
  <si>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</si>
  <si>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</si>
  <si>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</si>
  <si>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</si>
  <si>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</si>
  <si>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</si>
  <si>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</si>
  <si>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</si>
  <si>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</si>
  <si>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</si>
  <si>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</si>
  <si>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</si>
  <si>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</si>
  <si>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</si>
  <si>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</si>
  <si>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</si>
  <si>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</si>
  <si>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</si>
  <si>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</si>
  <si>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</si>
  <si>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</si>
  <si>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</si>
  <si>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</si>
  <si>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</si>
  <si>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</si>
  <si>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</si>
  <si>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</si>
  <si>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</si>
  <si>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</si>
  <si>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</si>
  <si>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</si>
  <si>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</si>
  <si>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</si>
  <si>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</si>
  <si>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</si>
  <si>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</si>
  <si>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</si>
  <si>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</si>
  <si>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</si>
  <si>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</si>
  <si>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</si>
  <si>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</si>
  <si>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</si>
  <si>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</si>
  <si>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</si>
  <si>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</si>
  <si>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</si>
  <si>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</si>
  <si>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</si>
  <si>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</si>
  <si>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</si>
  <si>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</si>
  <si>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</si>
  <si>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</si>
  <si>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</si>
  <si>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</si>
  <si>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</si>
  <si>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</si>
  <si>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</si>
  <si>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</si>
  <si>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</si>
  <si>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</si>
  <si>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</si>
  <si>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</si>
  <si>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</si>
  <si>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</si>
  <si>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</si>
  <si>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</si>
  <si>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</si>
  <si>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</si>
  <si>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</si>
  <si>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</si>
  <si>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</si>
  <si>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</si>
  <si>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</si>
  <si>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</si>
  <si>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</si>
  <si>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</si>
  <si>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</si>
  <si>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</si>
  <si>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</si>
  <si>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</si>
  <si>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</si>
  <si>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</si>
  <si>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</si>
  <si>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</si>
  <si>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</si>
  <si>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</si>
  <si>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</si>
  <si>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</si>
  <si>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</si>
  <si>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</si>
  <si>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</si>
  <si>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</si>
  <si>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</si>
  <si>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</si>
  <si>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</si>
  <si>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</si>
  <si>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</si>
  <si>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</si>
  <si>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</si>
  <si>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</si>
  <si>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</si>
  <si>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</si>
  <si>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</si>
  <si>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</si>
  <si>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</si>
  <si>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</si>
  <si>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</si>
  <si>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</si>
  <si>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</si>
  <si>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</si>
  <si>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</si>
  <si>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</si>
  <si>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</si>
  <si>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</si>
  <si>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</si>
  <si>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</si>
  <si>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</si>
  <si>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</si>
  <si>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</si>
  <si>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</si>
  <si>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</si>
  <si>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</si>
  <si>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</si>
  <si>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</si>
  <si>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</si>
  <si>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</si>
  <si>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</si>
  <si>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</si>
  <si>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</si>
  <si>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</si>
  <si>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</si>
  <si>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</si>
  <si>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</si>
  <si>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</si>
  <si>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</si>
  <si>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</si>
  <si>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</si>
  <si>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</si>
  <si>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</si>
  <si>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</si>
  <si>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</si>
  <si>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</si>
  <si>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</si>
  <si>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</si>
  <si>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</si>
  <si>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</si>
  <si>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</si>
  <si>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</si>
  <si>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</si>
  <si>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</si>
  <si>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</si>
  <si>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</si>
  <si>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</si>
  <si>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</si>
  <si>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</si>
  <si>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</si>
  <si>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</si>
  <si>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</si>
  <si>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</si>
  <si>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</si>
  <si>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</si>
  <si>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</si>
  <si>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</si>
  <si>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</si>
  <si>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</si>
  <si>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</si>
  <si>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</si>
  <si>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</si>
  <si>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</si>
  <si>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</si>
  <si>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</si>
  <si>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</si>
  <si>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</si>
  <si>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</si>
  <si>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</si>
  <si>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</si>
  <si>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</si>
  <si>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</si>
  <si>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</si>
  <si>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</si>
  <si>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</si>
  <si>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</si>
  <si>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</si>
  <si>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</si>
  <si>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</si>
  <si>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</si>
  <si>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</si>
  <si>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</si>
  <si>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</si>
  <si>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</si>
  <si>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</si>
  <si>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</si>
  <si>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</si>
  <si>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</si>
  <si>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</si>
  <si>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</si>
  <si>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</si>
  <si>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</si>
  <si>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</si>
  <si>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</si>
  <si>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</si>
  <si>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</si>
  <si>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</si>
  <si>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</si>
  <si>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</si>
  <si>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</si>
  <si>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</si>
  <si>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</si>
  <si>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</si>
  <si>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</si>
  <si>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</si>
  <si>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</si>
  <si>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</si>
  <si>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</si>
  <si>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</si>
  <si>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</si>
  <si>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</si>
  <si>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</si>
  <si>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</si>
  <si>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</si>
  <si>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</si>
  <si>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</si>
  <si>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</si>
  <si>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</si>
  <si>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</si>
  <si>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</si>
  <si>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</si>
  <si>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</si>
  <si>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</si>
  <si>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</si>
  <si>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</si>
  <si>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</si>
  <si>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</si>
  <si>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</si>
  <si>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</si>
  <si>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</si>
  <si>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</si>
  <si>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</si>
  <si>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</si>
  <si>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</si>
  <si>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</si>
  <si>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</si>
  <si>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</si>
  <si>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</si>
  <si>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</si>
  <si>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</si>
  <si>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</si>
  <si>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</si>
  <si>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</si>
  <si>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</si>
  <si>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</si>
  <si>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</si>
  <si>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</si>
  <si>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</si>
  <si>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</si>
  <si>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</si>
  <si>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</si>
  <si>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</si>
  <si>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</si>
  <si>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</si>
  <si>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</si>
  <si>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</si>
  <si>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</si>
  <si>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</si>
  <si>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</si>
  <si>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</si>
  <si>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</si>
  <si>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</si>
  <si>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</si>
  <si>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</si>
  <si>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</si>
  <si>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</si>
  <si>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</si>
  <si>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</si>
  <si>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</si>
  <si>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</si>
  <si>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</si>
  <si>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</si>
  <si>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</si>
  <si>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</si>
  <si>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</si>
  <si>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</si>
  <si>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</si>
  <si>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</si>
  <si>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</si>
  <si>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</si>
  <si>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</si>
  <si>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</si>
  <si>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</si>
  <si>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</si>
  <si>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</si>
  <si>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</si>
  <si>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</si>
  <si>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</si>
  <si>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</si>
  <si>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</si>
  <si>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</si>
  <si>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</si>
  <si>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</si>
  <si>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</si>
  <si>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</si>
  <si>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</si>
  <si>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</si>
  <si>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</si>
  <si>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</si>
  <si>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</si>
  <si>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</si>
  <si>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</si>
  <si>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</si>
  <si>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</si>
  <si>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</si>
  <si>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</si>
  <si>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</si>
  <si>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</si>
  <si>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</si>
  <si>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</si>
  <si>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</si>
  <si>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</si>
  <si>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</si>
  <si>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</si>
  <si>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</si>
  <si>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</si>
  <si>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</si>
  <si>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</si>
  <si>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</si>
  <si>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</si>
  <si>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</si>
  <si>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</si>
  <si>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</si>
  <si>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</si>
  <si>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</si>
  <si>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</si>
  <si>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</si>
  <si>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</si>
  <si>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</si>
  <si>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</si>
  <si>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</si>
  <si>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</si>
  <si>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</si>
  <si>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</si>
  <si>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</si>
  <si>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</si>
  <si>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</si>
  <si>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</si>
  <si>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</si>
  <si>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</si>
  <si>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</si>
  <si>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</si>
  <si>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</si>
  <si>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</si>
  <si>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</si>
  <si>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</si>
  <si>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</si>
  <si>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</si>
  <si>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</si>
  <si>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</si>
  <si>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</si>
  <si>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</si>
  <si>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</si>
  <si>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</si>
  <si>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</si>
  <si>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</si>
  <si>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</si>
  <si>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</si>
  <si>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</si>
  <si>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</si>
  <si>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</si>
  <si>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</si>
  <si>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</si>
  <si>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</si>
  <si>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</si>
  <si>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</si>
  <si>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</si>
  <si>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</si>
  <si>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</si>
  <si>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</si>
  <si>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</si>
  <si>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</si>
  <si>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</si>
  <si>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</si>
  <si>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</si>
  <si>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</si>
  <si>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</si>
  <si>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</si>
  <si>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</si>
  <si>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</si>
  <si>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</si>
  <si>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</si>
  <si>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</si>
  <si>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</si>
  <si>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</si>
  <si>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</si>
  <si>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</si>
  <si>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</si>
  <si>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</si>
  <si>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</si>
  <si>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</si>
  <si>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</si>
  <si>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</si>
  <si>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</si>
  <si>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</si>
  <si>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</si>
  <si>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</si>
  <si>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</si>
  <si>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</si>
  <si>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</si>
  <si>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</si>
  <si>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</si>
  <si>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</si>
  <si>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</si>
  <si>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</si>
  <si>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</si>
  <si>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</si>
  <si>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</si>
  <si>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</si>
  <si>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</si>
  <si>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</si>
  <si>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</si>
  <si>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</si>
  <si>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</si>
  <si>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</si>
  <si>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</si>
  <si>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</si>
  <si>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</si>
  <si>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</si>
  <si>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</si>
  <si>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</si>
  <si>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</si>
  <si>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</si>
  <si>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</si>
  <si>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</si>
  <si>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</si>
  <si>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</si>
  <si>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</si>
  <si>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</si>
  <si>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</si>
  <si>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</si>
  <si>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</si>
  <si>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</si>
  <si>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</si>
  <si>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</si>
  <si>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</si>
  <si>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</si>
  <si>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</si>
  <si>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</si>
  <si>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</si>
  <si>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</si>
  <si>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</si>
  <si>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</si>
  <si>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</si>
  <si>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</si>
  <si>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</si>
  <si>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</si>
  <si>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</si>
  <si>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</si>
  <si>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</si>
  <si>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</si>
  <si>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</si>
  <si>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</si>
  <si>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</si>
  <si>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</si>
  <si>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</si>
  <si>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</si>
  <si>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</si>
  <si>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</si>
  <si>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</si>
  <si>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</si>
  <si>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</si>
  <si>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</si>
  <si>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</si>
  <si>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</si>
  <si>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</si>
  <si>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</si>
  <si>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</si>
  <si>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</si>
  <si>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</si>
  <si>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</si>
  <si>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</si>
  <si>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</si>
  <si>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</si>
  <si>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</si>
  <si>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</si>
  <si>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</si>
  <si>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</si>
  <si>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</si>
  <si>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</si>
  <si>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</si>
  <si>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</si>
  <si>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</si>
  <si>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</si>
  <si>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</si>
  <si>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</si>
  <si>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</si>
  <si>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</si>
  <si>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</si>
  <si>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</si>
  <si>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</si>
  <si>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</si>
  <si>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</si>
  <si>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</si>
  <si>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</si>
  <si>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</si>
  <si>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</si>
  <si>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</si>
  <si>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</si>
  <si>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</si>
  <si>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</si>
  <si>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</si>
  <si>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</si>
  <si>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</si>
  <si>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</si>
  <si>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</si>
  <si>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</si>
  <si>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</si>
  <si>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</si>
  <si>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</si>
  <si>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</si>
  <si>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</si>
  <si>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</si>
  <si>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</si>
  <si>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</si>
  <si>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</si>
  <si>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</si>
  <si>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</si>
  <si>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</si>
  <si>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</si>
  <si>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</si>
  <si>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</si>
  <si>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</si>
  <si>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</si>
  <si>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</si>
  <si>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</si>
  <si>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</si>
  <si>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</si>
  <si>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</si>
  <si>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</si>
  <si>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</si>
  <si>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</si>
  <si>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</si>
  <si>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</si>
  <si>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</si>
  <si>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</si>
  <si>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</si>
  <si>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</si>
  <si>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</si>
  <si>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</si>
  <si>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</si>
  <si>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</si>
  <si>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</si>
  <si>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</si>
  <si>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</si>
  <si>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</si>
  <si>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</si>
  <si>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</si>
  <si>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</si>
  <si>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</si>
  <si>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</si>
  <si>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</si>
  <si>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</si>
  <si>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</si>
  <si>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</si>
  <si>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</si>
  <si>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</si>
  <si>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</si>
  <si>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</si>
  <si>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</si>
  <si>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</si>
  <si>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</si>
  <si>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</si>
  <si>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</si>
  <si>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</si>
  <si>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</si>
  <si>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</si>
  <si>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</si>
  <si>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</si>
  <si>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</si>
  <si>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</si>
  <si>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</si>
  <si>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</si>
  <si>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</si>
  <si>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</si>
  <si>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</si>
  <si>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</si>
  <si>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</si>
  <si>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</si>
  <si>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</si>
  <si>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</si>
  <si>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</si>
  <si>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</si>
  <si>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</si>
  <si>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</si>
  <si>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</si>
  <si>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</si>
  <si>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</si>
  <si>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</si>
  <si>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</si>
  <si>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</si>
  <si>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</si>
  <si>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</si>
  <si>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</si>
  <si>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</si>
  <si>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</si>
  <si>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</si>
  <si>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</si>
  <si>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</si>
  <si>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</si>
  <si>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</si>
  <si>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</si>
  <si>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</si>
  <si>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</si>
  <si>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</si>
  <si>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</si>
  <si>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</si>
  <si>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</si>
  <si>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</si>
  <si>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</si>
  <si>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</si>
  <si>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</si>
  <si>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</si>
  <si>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</si>
  <si>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</si>
  <si>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</si>
  <si>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</si>
  <si>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</si>
  <si>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</si>
  <si>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</si>
  <si>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</si>
  <si>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</si>
  <si>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</si>
  <si>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</si>
  <si>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</si>
  <si>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</si>
  <si>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</si>
  <si>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</si>
  <si>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</si>
  <si>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</si>
  <si>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</si>
  <si>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</si>
  <si>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</si>
  <si>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</si>
  <si>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</si>
  <si>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</si>
  <si>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</si>
  <si>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</si>
  <si>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</si>
  <si>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</si>
  <si>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</si>
  <si>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</si>
  <si>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</si>
  <si>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</si>
  <si>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</si>
  <si>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</si>
  <si>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</si>
  <si>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</si>
  <si>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</si>
  <si>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</si>
  <si>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</si>
  <si>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</si>
  <si>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</si>
  <si>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</si>
  <si>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</si>
  <si>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</si>
  <si>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</si>
  <si>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</si>
  <si>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</si>
  <si>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</si>
  <si>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</si>
  <si>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</si>
  <si>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</si>
  <si>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</si>
  <si>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</si>
  <si>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</si>
  <si>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</si>
  <si>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</si>
  <si>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</si>
  <si>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</si>
  <si>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</si>
  <si>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</si>
  <si>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</si>
  <si>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</si>
  <si>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</si>
  <si>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</si>
  <si>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</si>
  <si>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</si>
  <si>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</si>
  <si>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</si>
  <si>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</si>
  <si>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</si>
  <si>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</si>
  <si>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</si>
  <si>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</si>
  <si>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</si>
  <si>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</si>
  <si>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</si>
  <si>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</si>
  <si>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</si>
  <si>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</si>
  <si>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</si>
  <si>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</si>
  <si>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</si>
  <si>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</si>
  <si>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</si>
  <si>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</si>
  <si>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</si>
  <si>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</si>
  <si>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</si>
  <si>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</si>
  <si>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</si>
  <si>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</si>
  <si>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</si>
  <si>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</si>
  <si>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</si>
  <si>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</si>
  <si>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</si>
  <si>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</si>
  <si>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</si>
  <si>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</si>
  <si>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</si>
  <si>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</si>
  <si>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</si>
  <si>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</si>
  <si>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</si>
  <si>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</si>
  <si>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</si>
  <si>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</si>
  <si>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</si>
  <si>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</si>
  <si>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</si>
  <si>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</si>
  <si>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</si>
  <si>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</si>
  <si>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</si>
  <si>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</si>
  <si>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</si>
  <si>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</si>
  <si>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</si>
  <si>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</si>
  <si>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</si>
  <si>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</si>
  <si>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</si>
  <si>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</si>
  <si>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</si>
  <si>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</si>
  <si>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</si>
  <si>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</si>
  <si>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</si>
  <si>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</si>
  <si>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</si>
  <si>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</si>
  <si>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</si>
  <si>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</si>
  <si>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</si>
  <si>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</si>
  <si>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</si>
  <si>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</si>
  <si>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</si>
  <si>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</si>
  <si>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</si>
  <si>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</si>
  <si>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</si>
  <si>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</si>
  <si>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</si>
  <si>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</si>
  <si>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</si>
  <si>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</si>
  <si>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</si>
  <si>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</si>
  <si>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</si>
  <si>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</si>
  <si>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</si>
  <si>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</si>
  <si>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</si>
  <si>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</si>
  <si>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</si>
  <si>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</si>
  <si>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</si>
  <si>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</si>
  <si>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</si>
  <si>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</si>
  <si>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</si>
  <si>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</si>
  <si>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</si>
  <si>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</si>
  <si>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</si>
  <si>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</si>
  <si>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</si>
  <si>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</si>
  <si>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</si>
  <si>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</si>
  <si>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</si>
  <si>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</si>
  <si>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</si>
  <si>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</si>
  <si>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</si>
  <si>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</si>
  <si>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</si>
  <si>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</si>
  <si>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</si>
  <si>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</si>
  <si>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</si>
  <si>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</si>
  <si>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</si>
  <si>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</si>
  <si>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</si>
  <si>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</si>
  <si>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</si>
  <si>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</si>
  <si>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</si>
  <si>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</si>
  <si>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</si>
  <si>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</si>
  <si>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</si>
  <si>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</si>
  <si>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</si>
  <si>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</si>
  <si>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</si>
  <si>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</si>
  <si>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</si>
  <si>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</si>
  <si>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</si>
  <si>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</si>
  <si>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</si>
  <si>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</si>
  <si>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</si>
  <si>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</si>
  <si>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</si>
  <si>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</si>
  <si>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</si>
  <si>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</si>
  <si>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</si>
  <si>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</si>
  <si>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</si>
  <si>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</si>
  <si>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</si>
  <si>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</si>
  <si>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</si>
  <si>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</si>
  <si>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</si>
  <si>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</si>
  <si>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</si>
  <si>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</si>
  <si>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</si>
  <si>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</si>
  <si>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</si>
  <si>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</si>
  <si>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</si>
  <si>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</si>
  <si>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</si>
  <si>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</si>
  <si>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</si>
  <si>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</si>
  <si>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</si>
  <si>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</si>
  <si>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</si>
  <si>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</si>
  <si>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</si>
  <si>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</si>
  <si>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</si>
  <si>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</si>
  <si>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</si>
  <si>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</si>
  <si>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</si>
  <si>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</si>
  <si>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</si>
  <si>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</si>
  <si>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</si>
  <si>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</si>
  <si>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</si>
  <si>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</si>
  <si>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</si>
  <si>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</si>
  <si>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</si>
  <si>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</si>
  <si>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</si>
  <si>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</si>
  <si>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</si>
  <si>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</si>
  <si>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</si>
  <si>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</si>
  <si>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</si>
  <si>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</si>
  <si>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</si>
  <si>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</si>
  <si>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</si>
  <si>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</si>
  <si>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</si>
  <si>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</si>
  <si>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</si>
  <si>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</si>
  <si>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</si>
  <si>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</si>
  <si>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</si>
  <si>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</si>
  <si>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</si>
  <si>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</si>
  <si>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</si>
  <si>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</si>
  <si>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</si>
  <si>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</si>
  <si>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</si>
  <si>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</si>
  <si>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</si>
  <si>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</si>
  <si>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</si>
  <si>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</si>
  <si>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</si>
  <si>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</si>
  <si>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</si>
  <si>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</si>
  <si>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</si>
  <si>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</si>
  <si>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</si>
  <si>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</si>
  <si>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</si>
  <si>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</si>
  <si>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</si>
  <si>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</si>
  <si>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</si>
  <si>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</si>
  <si>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</si>
  <si>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</si>
  <si>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</si>
  <si>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</si>
  <si>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</si>
  <si>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</si>
  <si>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</si>
  <si>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</si>
  <si>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</si>
  <si>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</si>
  <si>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</si>
  <si>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</si>
  <si>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</si>
  <si>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</si>
  <si>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</si>
  <si>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</si>
  <si>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</si>
  <si>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</si>
  <si>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</si>
  <si>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</si>
  <si>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</si>
  <si>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</si>
  <si>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</si>
  <si>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</si>
  <si>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</si>
  <si>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</si>
  <si>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</si>
  <si>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</si>
  <si>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</si>
  <si>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</si>
  <si>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</si>
  <si>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</si>
  <si>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</si>
  <si>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</si>
  <si>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</si>
  <si>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</si>
  <si>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</si>
  <si>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</si>
  <si>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</si>
  <si>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</si>
  <si>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</si>
  <si>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</si>
  <si>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</si>
  <si>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</si>
  <si>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</si>
  <si>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</si>
  <si>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</si>
  <si>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</si>
  <si>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</si>
  <si>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</si>
  <si>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</si>
  <si>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</si>
  <si>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</si>
  <si>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</si>
  <si>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</si>
  <si>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</si>
  <si>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</si>
  <si>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</si>
  <si>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</si>
  <si>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</si>
  <si>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</si>
  <si>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</si>
  <si>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</si>
  <si>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</si>
  <si>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</si>
  <si>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</si>
  <si>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</si>
  <si>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</si>
  <si>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</si>
  <si>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</si>
  <si>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</si>
  <si>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</si>
  <si>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</si>
  <si>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</si>
  <si>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</si>
  <si>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</si>
  <si>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</si>
  <si>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</si>
  <si>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</si>
  <si>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</si>
  <si>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</si>
  <si>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</si>
  <si>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</si>
  <si>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</si>
  <si>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</si>
  <si>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</si>
  <si>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</si>
  <si>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</si>
  <si>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</si>
  <si>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</si>
  <si>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</si>
  <si>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</si>
  <si>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</si>
  <si>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</si>
  <si>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</si>
  <si>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</si>
  <si>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</si>
  <si>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</si>
  <si>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</si>
  <si>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</si>
  <si>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</si>
  <si>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</si>
  <si>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</si>
  <si>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</si>
  <si>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</si>
  <si>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</si>
  <si>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</si>
  <si>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</si>
  <si>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</si>
  <si>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</si>
  <si>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</si>
  <si>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</si>
  <si>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</si>
  <si>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</si>
  <si>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</si>
  <si>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</si>
  <si>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</si>
  <si>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</si>
  <si>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</si>
  <si>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</si>
  <si>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</si>
  <si>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</si>
  <si>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</si>
  <si>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</si>
  <si>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</si>
  <si>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</si>
  <si>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</si>
  <si>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</si>
  <si>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</si>
  <si>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</si>
  <si>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</si>
  <si>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</si>
  <si>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</si>
  <si>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</si>
  <si>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</si>
  <si>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</si>
  <si>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</si>
  <si>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</si>
  <si>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</si>
  <si>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</si>
  <si>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</si>
  <si>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</si>
  <si>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</si>
  <si>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</si>
  <si>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</si>
  <si>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</si>
  <si>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</si>
  <si>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</si>
  <si>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</si>
  <si>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</si>
  <si>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</si>
  <si>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</si>
  <si>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</si>
  <si>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</si>
  <si>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</si>
  <si>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</si>
  <si>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</si>
  <si>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</si>
  <si>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</si>
  <si>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</si>
  <si>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</si>
  <si>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</si>
  <si>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</si>
  <si>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</si>
  <si>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</si>
  <si>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</si>
  <si>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</si>
  <si>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</si>
  <si>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</si>
  <si>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</si>
  <si>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</si>
  <si>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</si>
  <si>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</si>
  <si>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</si>
  <si>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</si>
  <si>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</si>
  <si>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</si>
  <si>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</si>
  <si>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</si>
  <si>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</si>
  <si>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</si>
  <si>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</si>
  <si>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</si>
  <si>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</si>
  <si>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</si>
  <si>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</si>
  <si>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</si>
  <si>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</si>
  <si>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</si>
  <si>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</si>
  <si>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</si>
  <si>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</si>
  <si>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</si>
  <si>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</si>
  <si>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</si>
  <si>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</si>
  <si>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</si>
  <si>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</si>
  <si>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</si>
  <si>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</si>
  <si>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</si>
  <si>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</si>
  <si>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</si>
  <si>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</si>
  <si>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</si>
  <si>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</si>
  <si>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</si>
  <si>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</si>
  <si>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</si>
  <si>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</si>
  <si>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</si>
  <si>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</si>
  <si>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</si>
  <si>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</si>
  <si>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</si>
  <si>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</si>
  <si>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</si>
  <si>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</si>
  <si>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</si>
  <si>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</si>
  <si>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</si>
  <si>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</si>
  <si>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</si>
  <si>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</si>
  <si>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</si>
  <si>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</si>
  <si>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</si>
  <si>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</si>
  <si>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</si>
  <si>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</si>
  <si>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</si>
  <si>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</si>
  <si>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</si>
  <si>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</si>
  <si>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</si>
  <si>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</si>
  <si>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</si>
  <si>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</si>
  <si>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</si>
  <si>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</si>
  <si>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</si>
  <si>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</si>
  <si>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</si>
  <si>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</si>
  <si>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</si>
  <si>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</si>
  <si>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</si>
  <si>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</si>
  <si>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</si>
  <si>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</si>
  <si>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</si>
  <si>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</si>
  <si>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</si>
  <si>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</si>
  <si>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</si>
  <si>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</si>
  <si>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</si>
  <si>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</si>
  <si>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</si>
  <si>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</si>
  <si>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</si>
  <si>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</si>
  <si>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</si>
  <si>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</si>
  <si>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</si>
  <si>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</si>
  <si>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</si>
  <si>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</si>
  <si>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</si>
  <si>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</si>
  <si>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</si>
  <si>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</si>
  <si>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</si>
  <si>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</si>
  <si>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</si>
  <si>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</si>
  <si>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</si>
  <si>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</si>
  <si>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</si>
  <si>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</si>
  <si>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</si>
  <si>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</si>
  <si>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</si>
  <si>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</si>
  <si>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</si>
  <si>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</si>
  <si>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</si>
  <si>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</si>
  <si>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</si>
  <si>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</si>
  <si>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</si>
  <si>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</si>
  <si>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</si>
  <si>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</si>
  <si>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</si>
  <si>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</si>
  <si>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</si>
  <si>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</si>
  <si>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</si>
  <si>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</si>
  <si>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</si>
  <si>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</si>
  <si>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</si>
  <si>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</si>
  <si>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</si>
  <si>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</si>
  <si>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</si>
  <si>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</si>
  <si>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</si>
  <si>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</si>
  <si>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</si>
  <si>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</si>
  <si>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</si>
  <si>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</si>
  <si>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</si>
  <si>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</si>
  <si>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</si>
  <si>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</si>
  <si>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</si>
  <si>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</si>
  <si>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</si>
  <si>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</si>
  <si>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</si>
  <si>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</si>
  <si>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</si>
  <si>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</si>
  <si>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</si>
  <si>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</si>
  <si>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</si>
  <si>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</si>
  <si>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</si>
  <si>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</si>
  <si>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</si>
  <si>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</si>
  <si>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</si>
  <si>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</si>
  <si>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</si>
  <si>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</si>
  <si>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</si>
  <si>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</si>
  <si>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</si>
  <si>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</si>
  <si>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</si>
  <si>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</si>
  <si>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</si>
  <si>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</si>
  <si>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</si>
  <si>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</si>
  <si>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</si>
  <si>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</si>
  <si>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</si>
  <si>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</si>
  <si>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</si>
  <si>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</si>
  <si>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</si>
  <si>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</si>
  <si>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</si>
  <si>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</si>
  <si>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</si>
  <si>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</si>
  <si>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</si>
  <si>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</si>
  <si>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</si>
  <si>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</si>
  <si>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</si>
  <si>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</si>
  <si>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</si>
  <si>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</si>
  <si>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</si>
  <si>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</si>
  <si>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</si>
  <si>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</si>
  <si>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</si>
  <si>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</si>
  <si>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</si>
  <si>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</si>
  <si>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</si>
  <si>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</si>
  <si>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</si>
  <si>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</si>
  <si>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</si>
  <si>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</si>
  <si>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</si>
  <si>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</si>
  <si>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</si>
  <si>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</si>
  <si>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</si>
  <si>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</si>
  <si>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</si>
  <si>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</si>
  <si>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</si>
  <si>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</si>
  <si>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</si>
  <si>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</si>
  <si>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</si>
  <si>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</si>
  <si>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</si>
  <si>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</si>
  <si>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</si>
  <si>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</si>
  <si>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</si>
  <si>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</si>
  <si>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</si>
  <si>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</si>
  <si>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</si>
  <si>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</si>
  <si>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</si>
  <si>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</si>
  <si>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</si>
  <si>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</si>
  <si>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</si>
  <si>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</si>
  <si>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</si>
  <si>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</si>
  <si>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</si>
  <si>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</si>
  <si>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</si>
  <si>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</si>
  <si>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</si>
  <si>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</si>
  <si>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</si>
  <si>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</si>
  <si>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</si>
  <si>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</si>
  <si>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</si>
  <si>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</si>
  <si>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</si>
  <si>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</si>
  <si>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</si>
  <si>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</si>
  <si>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</si>
  <si>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</si>
  <si>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</si>
  <si>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</si>
  <si>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</si>
  <si>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</si>
  <si>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</si>
  <si>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</si>
  <si>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</si>
  <si>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</si>
  <si>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</si>
  <si>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</si>
  <si>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</si>
  <si>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</si>
  <si>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</si>
  <si>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</si>
  <si>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</si>
  <si>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</si>
  <si>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</si>
  <si>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</si>
  <si>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</si>
  <si>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</si>
  <si>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</si>
  <si>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</si>
  <si>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</si>
  <si>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</si>
  <si>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</si>
  <si>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</si>
  <si>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</si>
  <si>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</si>
  <si>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</si>
  <si>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</si>
  <si>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</si>
  <si>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</si>
  <si>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</si>
  <si>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</si>
  <si>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</si>
  <si>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</si>
  <si>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</si>
  <si>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</si>
  <si>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</si>
  <si>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</si>
  <si>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</si>
  <si>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</si>
  <si>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</si>
  <si>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</si>
  <si>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</si>
  <si>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</si>
  <si>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</si>
  <si>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</si>
  <si>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</si>
  <si>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</si>
  <si>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</si>
  <si>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</si>
  <si>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</si>
  <si>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</si>
  <si>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</si>
  <si>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</si>
  <si>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</si>
  <si>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</si>
  <si>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</si>
  <si>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</si>
  <si>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</si>
  <si>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</si>
  <si>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</si>
  <si>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</si>
  <si>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</si>
  <si>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</si>
  <si>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</si>
  <si>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</si>
  <si>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</si>
  <si>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</si>
  <si>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</si>
  <si>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</si>
  <si>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</si>
  <si>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</si>
  <si>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</si>
  <si>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</si>
  <si>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</si>
  <si>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</si>
  <si>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</si>
  <si>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</si>
  <si>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</si>
  <si>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</si>
  <si>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</si>
  <si>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</si>
  <si>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</si>
  <si>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</si>
  <si>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</si>
  <si>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</si>
  <si>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</si>
  <si>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</si>
  <si>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</si>
  <si>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</si>
  <si>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</si>
  <si>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</si>
  <si>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</si>
  <si>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</si>
  <si>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</si>
  <si>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</si>
  <si>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</si>
  <si>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</si>
  <si>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</si>
  <si>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</si>
  <si>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</si>
  <si>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</si>
  <si>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</si>
  <si>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</si>
  <si>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</si>
  <si>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</si>
  <si>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</si>
  <si>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</si>
  <si>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</si>
  <si>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</si>
  <si>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</si>
  <si>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</si>
  <si>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</si>
  <si>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</si>
  <si>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</si>
  <si>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</si>
  <si>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</si>
  <si>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</si>
  <si>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</si>
  <si>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</si>
  <si>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</si>
  <si>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</si>
  <si>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</si>
  <si>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</si>
  <si>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</si>
  <si>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</si>
  <si>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</si>
  <si>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</si>
  <si>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</si>
  <si>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</si>
  <si>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</si>
  <si>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</si>
  <si>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</si>
  <si>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</si>
  <si>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</si>
  <si>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</si>
  <si>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</si>
  <si>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</si>
  <si>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</si>
  <si>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</si>
  <si>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</si>
  <si>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</si>
  <si>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</si>
  <si>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</si>
  <si>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</si>
  <si>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</si>
  <si>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</si>
  <si>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</si>
  <si>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</si>
  <si>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</si>
  <si>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</si>
  <si>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</si>
  <si>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</si>
  <si>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</si>
  <si>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</si>
  <si>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</si>
  <si>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</si>
  <si>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</si>
  <si>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</si>
  <si>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</si>
  <si>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</si>
  <si>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</si>
  <si>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</si>
  <si>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</si>
  <si>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</si>
  <si>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</si>
  <si>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</si>
  <si>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</si>
  <si>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</si>
  <si>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</si>
  <si>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</si>
  <si>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</si>
  <si>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</si>
  <si>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</si>
  <si>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</si>
  <si>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</si>
  <si>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</si>
  <si>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</si>
  <si>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</si>
  <si>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</si>
  <si>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</si>
  <si>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</si>
  <si>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</si>
  <si>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</si>
  <si>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</si>
  <si>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</si>
  <si>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</si>
  <si>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</si>
  <si>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</si>
  <si>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</si>
  <si>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</si>
  <si>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</si>
  <si>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</si>
  <si>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</si>
  <si>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</si>
  <si>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</si>
  <si>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</si>
  <si>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</si>
  <si>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</si>
  <si>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</si>
  <si>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</si>
  <si>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</si>
  <si>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</si>
  <si>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</si>
  <si>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</si>
  <si>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</si>
  <si>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</si>
  <si>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</si>
  <si>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</si>
  <si>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</si>
  <si>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</si>
  <si>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</si>
  <si>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</si>
  <si>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</si>
  <si>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</si>
  <si>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</si>
  <si>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</si>
  <si>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</si>
  <si>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</si>
  <si>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</si>
  <si>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</si>
  <si>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</si>
  <si>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</si>
  <si>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</si>
  <si>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</si>
  <si>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</si>
  <si>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</si>
  <si>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</si>
  <si>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</si>
  <si>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</si>
  <si>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</si>
  <si>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</si>
  <si>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</si>
  <si>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</si>
  <si>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</si>
  <si>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</si>
  <si>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</si>
  <si>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</si>
  <si>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</si>
  <si>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</si>
  <si>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</si>
  <si>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</si>
  <si>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</si>
  <si>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</si>
  <si>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</si>
  <si>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</si>
  <si>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</si>
  <si>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</si>
  <si>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</si>
  <si>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</si>
  <si>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</si>
  <si>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</si>
  <si>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</si>
  <si>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</si>
  <si>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</si>
  <si>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</si>
  <si>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</si>
  <si>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</si>
  <si>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</si>
  <si>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</si>
  <si>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</si>
  <si>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</si>
  <si>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</si>
  <si>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</si>
  <si>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</si>
  <si>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</si>
  <si>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</si>
  <si>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</si>
  <si>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</si>
  <si>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</si>
  <si>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</si>
  <si>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</si>
  <si>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</si>
  <si>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</si>
  <si>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</si>
  <si>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</si>
  <si>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</si>
  <si>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</si>
  <si>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</si>
  <si>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</si>
  <si>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</si>
  <si>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</si>
  <si>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</si>
  <si>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</si>
  <si>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</si>
  <si>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</si>
  <si>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</si>
  <si>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</si>
  <si>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</si>
  <si>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</si>
  <si>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</si>
  <si>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</si>
  <si>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</si>
  <si>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</si>
  <si>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</si>
  <si>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</si>
  <si>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</si>
  <si>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</si>
  <si>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</si>
  <si>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</si>
  <si>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</si>
  <si>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</si>
  <si>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</si>
  <si>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</si>
  <si>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</si>
  <si>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</si>
  <si>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</si>
  <si>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</si>
  <si>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</si>
  <si>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</si>
  <si>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</si>
  <si>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</si>
  <si>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</si>
  <si>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</si>
  <si>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</si>
  <si>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</si>
  <si>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</si>
  <si>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</si>
  <si>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</si>
  <si>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</si>
  <si>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</si>
  <si>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</si>
  <si>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</si>
  <si>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</si>
  <si>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</si>
  <si>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</si>
  <si>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</si>
  <si>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</si>
  <si>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</si>
  <si>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</si>
  <si>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</si>
  <si>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</si>
  <si>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</si>
  <si>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</si>
  <si>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</si>
  <si>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</si>
  <si>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</si>
  <si>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</si>
  <si>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</si>
  <si>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</si>
  <si>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</si>
  <si>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</si>
  <si>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</si>
  <si>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</si>
  <si>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</si>
  <si>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</si>
  <si>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</si>
  <si>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</si>
  <si>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</si>
  <si>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</si>
  <si>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</si>
  <si>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</si>
  <si>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</si>
  <si>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</si>
  <si>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</si>
  <si>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</si>
  <si>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</si>
  <si>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</si>
  <si>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</si>
  <si>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</si>
  <si>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</si>
  <si>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</si>
  <si>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</si>
  <si>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</si>
  <si>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</si>
  <si>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</si>
  <si>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</si>
  <si>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</si>
  <si>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</si>
  <si>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</si>
  <si>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</si>
  <si>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</si>
  <si>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</si>
  <si>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</si>
  <si>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</si>
  <si>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</si>
  <si>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</si>
  <si>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</si>
  <si>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</si>
  <si>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</si>
  <si>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</si>
  <si>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</si>
  <si>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</si>
  <si>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</si>
  <si>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</si>
  <si>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</si>
  <si>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</si>
  <si>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</si>
  <si>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</si>
  <si>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</si>
  <si>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</si>
  <si>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</si>
  <si>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</si>
  <si>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</si>
  <si>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</si>
  <si>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</si>
  <si>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</si>
  <si>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</si>
  <si>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</si>
  <si>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</si>
  <si>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</si>
  <si>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</si>
  <si>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</si>
  <si>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</si>
  <si>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</si>
  <si>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</si>
  <si>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</si>
  <si>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</si>
  <si>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</si>
  <si>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</si>
  <si>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</si>
  <si>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</si>
  <si>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</si>
  <si>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</si>
  <si>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</si>
  <si>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</si>
  <si>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</si>
  <si>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</si>
  <si>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</si>
  <si>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</si>
  <si>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</si>
  <si>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</si>
  <si>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</si>
  <si>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</si>
  <si>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</si>
  <si>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</si>
  <si>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</si>
  <si>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</si>
  <si>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</si>
  <si>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</si>
  <si>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</si>
  <si>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</si>
  <si>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</si>
  <si>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</si>
  <si>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</si>
  <si>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</si>
  <si>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</si>
  <si>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</si>
  <si>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</si>
  <si>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</si>
  <si>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</si>
  <si>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</si>
  <si>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</si>
  <si>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</si>
  <si>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</si>
  <si>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</si>
  <si>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</si>
  <si>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</si>
  <si>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</si>
  <si>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</si>
  <si>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</si>
  <si>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</si>
  <si>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</si>
  <si>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</si>
  <si>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</si>
  <si>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</si>
  <si>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</si>
  <si>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</si>
  <si>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</si>
  <si>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</si>
  <si>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</si>
  <si>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</si>
  <si>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</si>
  <si>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</si>
  <si>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</si>
  <si>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</si>
  <si>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</si>
  <si>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</si>
  <si>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</si>
  <si>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</si>
  <si>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</si>
  <si>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</si>
  <si>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</si>
  <si>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</si>
  <si>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</si>
  <si>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</si>
  <si>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</si>
  <si>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</si>
  <si>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</si>
  <si>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</si>
  <si>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</si>
  <si>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</si>
  <si>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</si>
  <si>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</si>
  <si>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</si>
  <si>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</si>
  <si>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</si>
  <si>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</si>
  <si>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</si>
  <si>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</si>
  <si>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</si>
  <si>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</si>
  <si>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</si>
  <si>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</si>
  <si>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</si>
  <si>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</si>
  <si>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</si>
  <si>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</si>
  <si>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</si>
  <si>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</si>
  <si>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</si>
  <si>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</si>
  <si>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</si>
  <si>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</si>
  <si>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</si>
  <si>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</si>
  <si>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</si>
  <si>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</si>
  <si>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</si>
  <si>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</si>
  <si>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</si>
  <si>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</si>
  <si>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</si>
  <si>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</si>
  <si>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</si>
  <si>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</si>
  <si>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</si>
  <si>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</si>
  <si>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</si>
  <si>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</si>
  <si>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</si>
  <si>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</si>
  <si>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</si>
  <si>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</si>
  <si>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</si>
  <si>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</si>
  <si>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</si>
  <si>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</si>
  <si>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</si>
  <si>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</si>
  <si>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</si>
  <si>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</si>
  <si>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</si>
  <si>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</si>
  <si>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</si>
  <si>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</si>
  <si>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</si>
  <si>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</si>
  <si>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</si>
  <si>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</si>
  <si>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</si>
  <si>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</si>
  <si>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</si>
  <si>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</si>
  <si>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</si>
  <si>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</si>
  <si>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</si>
  <si>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</si>
  <si>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</si>
  <si>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</si>
  <si>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</si>
  <si>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</si>
  <si>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</si>
  <si>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</si>
  <si>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</si>
  <si>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</si>
  <si>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</si>
  <si>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</si>
  <si>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</si>
  <si>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</si>
  <si>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</si>
  <si>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</si>
  <si>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</si>
  <si>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</si>
  <si>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</si>
  <si>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</si>
  <si>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</si>
  <si>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</si>
  <si>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</si>
  <si>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</si>
  <si>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</si>
  <si>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</si>
  <si>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</si>
  <si>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</si>
  <si>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</si>
  <si>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</si>
  <si>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</si>
  <si>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</si>
  <si>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</si>
  <si>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</si>
  <si>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</si>
  <si>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</si>
  <si>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</si>
  <si>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</si>
  <si>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</si>
  <si>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</si>
  <si>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</si>
  <si>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</si>
  <si>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</si>
  <si>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</si>
  <si>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</si>
  <si>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</si>
  <si>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</si>
  <si>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</si>
  <si>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</si>
  <si>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</si>
  <si>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</si>
  <si>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</si>
  <si>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</si>
  <si>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</si>
  <si>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</si>
  <si>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</si>
  <si>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</si>
  <si>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</si>
  <si>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</si>
  <si>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</si>
  <si>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</si>
  <si>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</si>
  <si>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</si>
  <si>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</si>
  <si>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</si>
  <si>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</si>
  <si>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</si>
  <si>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</si>
  <si>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</si>
  <si>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</si>
  <si>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</si>
  <si>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</si>
  <si>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</si>
  <si>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</si>
  <si>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</si>
  <si>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</si>
  <si>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</si>
  <si>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</si>
  <si>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</si>
  <si>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</si>
  <si>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</si>
  <si>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</si>
  <si>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</si>
  <si>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</si>
  <si>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</si>
  <si>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</si>
  <si>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</si>
  <si>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</si>
  <si>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</si>
  <si>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</si>
  <si>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</si>
  <si>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</si>
  <si>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</si>
  <si>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</si>
  <si>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</si>
  <si>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</si>
  <si>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</si>
  <si>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</si>
  <si>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</si>
  <si>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</si>
  <si>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</si>
  <si>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</si>
  <si>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</si>
  <si>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</si>
  <si>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</si>
  <si>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</si>
  <si>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</si>
  <si>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</si>
  <si>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</si>
  <si>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</si>
  <si>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</si>
  <si>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</si>
  <si>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</si>
  <si>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</si>
  <si>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</si>
  <si>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</si>
  <si>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</si>
  <si>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</si>
  <si>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</si>
  <si>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</si>
  <si>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</si>
  <si>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</si>
  <si>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</si>
  <si>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</si>
  <si>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</si>
  <si>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</si>
  <si>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</si>
  <si>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</si>
  <si>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</si>
  <si>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</si>
  <si>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</si>
  <si>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</si>
  <si>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</si>
  <si>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</si>
  <si>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</si>
  <si>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</si>
  <si>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</si>
  <si>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</si>
  <si>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</si>
  <si>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</si>
  <si>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</si>
  <si>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</si>
  <si>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</si>
  <si>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</si>
  <si>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</si>
  <si>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</si>
  <si>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</si>
  <si>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</si>
  <si>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</si>
  <si>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</si>
  <si>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</si>
  <si>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</si>
  <si>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</si>
  <si>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</si>
  <si>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</si>
  <si>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</si>
  <si>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</si>
  <si>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</si>
  <si>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</si>
  <si>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</si>
  <si>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</si>
  <si>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</si>
  <si>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</si>
  <si>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</si>
  <si>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</si>
  <si>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</si>
  <si>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</si>
  <si>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</si>
  <si>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</si>
  <si>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</si>
  <si>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</si>
  <si>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</si>
  <si>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</si>
  <si>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</si>
  <si>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</si>
  <si>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</si>
  <si>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</si>
  <si>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</si>
  <si>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</si>
  <si>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</si>
  <si>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</si>
  <si>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</si>
  <si>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</si>
  <si>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</si>
  <si>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</si>
  <si>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</si>
  <si>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</si>
  <si>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</si>
  <si>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</si>
  <si>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</si>
  <si>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</si>
  <si>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</si>
  <si>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</si>
  <si>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</si>
  <si>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</si>
  <si>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</si>
  <si>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</si>
  <si>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</si>
  <si>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</si>
  <si>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</si>
  <si>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</si>
  <si>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</si>
  <si>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</si>
  <si>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</si>
  <si>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</si>
  <si>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</si>
  <si>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</si>
  <si>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</si>
  <si>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</si>
  <si>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</si>
  <si>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</si>
  <si>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</si>
  <si>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</si>
  <si>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</si>
  <si>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</si>
  <si>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</si>
  <si>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</si>
  <si>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</si>
  <si>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</si>
  <si>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</si>
  <si>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</si>
  <si>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</si>
  <si>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</si>
  <si>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</si>
  <si>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</si>
  <si>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</si>
  <si>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</si>
  <si>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</si>
  <si>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</si>
  <si>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</si>
  <si>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</si>
  <si>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</si>
  <si>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</si>
  <si>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</si>
  <si>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</si>
  <si>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</si>
  <si>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</si>
  <si>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</si>
  <si>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</si>
  <si>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</si>
  <si>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</si>
  <si>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</si>
  <si>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</si>
  <si>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</si>
  <si>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</si>
  <si>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</si>
  <si>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</si>
  <si>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</si>
  <si>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</si>
  <si>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</si>
  <si>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</si>
  <si>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</si>
  <si>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</si>
  <si>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</si>
  <si>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</si>
  <si>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</si>
  <si>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</si>
  <si>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</si>
  <si>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</si>
  <si>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</si>
  <si>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</si>
  <si>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</si>
  <si>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</si>
  <si>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</si>
  <si>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</si>
  <si>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</si>
  <si>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</si>
  <si>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</si>
  <si>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</si>
  <si>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</si>
  <si>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</si>
  <si>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</si>
  <si>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</si>
  <si>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</si>
  <si>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</si>
  <si>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</si>
  <si>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</si>
  <si>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</si>
  <si>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</si>
  <si>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</si>
  <si>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</si>
  <si>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</si>
  <si>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</si>
  <si>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</si>
  <si>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</si>
  <si>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</si>
  <si>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</si>
  <si>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</si>
  <si>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</si>
  <si>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</si>
  <si>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</si>
  <si>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</si>
  <si>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</si>
  <si>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</si>
  <si>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</si>
  <si>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</si>
  <si>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</si>
  <si>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</si>
  <si>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</si>
  <si>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</si>
  <si>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</si>
  <si>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</si>
  <si>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</si>
  <si>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</si>
  <si>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</si>
  <si>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</si>
  <si>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</si>
  <si>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</si>
  <si>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</si>
  <si>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</si>
  <si>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</si>
  <si>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</si>
  <si>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</si>
  <si>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</si>
  <si>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</si>
  <si>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</si>
  <si>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</si>
  <si>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</si>
  <si>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</si>
  <si>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</si>
  <si>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</si>
  <si>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</si>
  <si>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</si>
  <si>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</si>
  <si>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</si>
  <si>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</si>
  <si>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</si>
  <si>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</si>
  <si>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</si>
  <si>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</si>
  <si>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</si>
  <si>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</si>
  <si>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</si>
  <si>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</si>
  <si>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</si>
  <si>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</si>
  <si>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</si>
  <si>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</si>
  <si>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</si>
  <si>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</si>
  <si>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</si>
  <si>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</si>
  <si>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</si>
  <si>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</si>
  <si>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</si>
  <si>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</si>
  <si>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</si>
  <si>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</si>
  <si>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</si>
  <si>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</si>
  <si>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</si>
  <si>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</si>
  <si>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</si>
  <si>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</si>
  <si>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</si>
  <si>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</si>
  <si>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</si>
  <si>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</si>
  <si>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</si>
  <si>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</si>
  <si>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</si>
  <si>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</si>
  <si>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</si>
  <si>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</si>
  <si>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</si>
  <si>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</si>
  <si>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</si>
  <si>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</si>
  <si>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</si>
  <si>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</si>
  <si>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</si>
  <si>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</si>
  <si>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</si>
  <si>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</si>
  <si>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</si>
  <si>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</si>
  <si>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</si>
  <si>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</si>
  <si>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</si>
  <si>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</si>
  <si>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</si>
  <si>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</si>
  <si>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</si>
  <si>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</si>
  <si>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</si>
  <si>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</si>
  <si>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</si>
  <si>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</si>
  <si>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</si>
  <si>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</si>
  <si>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</si>
  <si>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</si>
  <si>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</si>
  <si>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</si>
  <si>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</si>
  <si>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</si>
  <si>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</si>
  <si>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</si>
  <si>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</si>
  <si>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</si>
  <si>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</si>
  <si>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</si>
  <si>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</si>
  <si>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</si>
  <si>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</si>
  <si>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</si>
  <si>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</si>
  <si>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</si>
  <si>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</si>
  <si>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</si>
  <si>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</si>
  <si>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</si>
  <si>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</si>
  <si>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</si>
  <si>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</si>
  <si>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</si>
  <si>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</si>
  <si>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</si>
  <si>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</si>
  <si>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</si>
  <si>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</si>
  <si>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</si>
  <si>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</si>
  <si>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</si>
  <si>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</si>
  <si>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</si>
  <si>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</si>
  <si>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</si>
  <si>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</si>
  <si>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</si>
  <si>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</si>
  <si>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</si>
  <si>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</si>
  <si>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</si>
  <si>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</si>
  <si>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</si>
  <si>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</si>
  <si>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</si>
  <si>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</si>
  <si>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</si>
  <si>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</si>
  <si>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</si>
  <si>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</si>
  <si>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</si>
  <si>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</si>
  <si>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</si>
  <si>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</si>
  <si>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</si>
  <si>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</si>
  <si>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</si>
  <si>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</si>
  <si>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</si>
  <si>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</si>
  <si>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</si>
  <si>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</si>
  <si>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</si>
  <si>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</si>
  <si>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</si>
  <si>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</si>
  <si>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</si>
  <si>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</si>
  <si>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</si>
  <si>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</si>
  <si>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</si>
  <si>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</si>
  <si>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</si>
  <si>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</si>
  <si>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</si>
  <si>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</si>
  <si>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</si>
  <si>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</si>
  <si>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</si>
  <si>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</si>
  <si>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</si>
  <si>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</si>
  <si>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</si>
  <si>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</si>
  <si>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</si>
  <si>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</si>
  <si>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</si>
  <si>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</si>
  <si>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</si>
  <si>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</si>
  <si>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</si>
  <si>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</si>
  <si>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</si>
  <si>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</si>
  <si>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</si>
  <si>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</si>
  <si>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</si>
  <si>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</si>
  <si>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</si>
  <si>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</si>
  <si>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</si>
  <si>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</si>
  <si>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</si>
  <si>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</si>
  <si>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</si>
  <si>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</si>
  <si>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</si>
  <si>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</si>
  <si>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</si>
  <si>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</si>
  <si>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</si>
  <si>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</si>
  <si>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</si>
  <si>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</si>
  <si>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</si>
  <si>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</si>
  <si>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</si>
  <si>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</si>
  <si>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</si>
  <si>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</si>
  <si>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</si>
  <si>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</si>
  <si>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</si>
  <si>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</si>
  <si>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</si>
  <si>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</si>
  <si>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</si>
  <si>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</si>
  <si>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</si>
  <si>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</si>
  <si>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</si>
  <si>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</si>
  <si>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</si>
  <si>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</si>
  <si>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</si>
  <si>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</si>
  <si>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</si>
  <si>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</si>
  <si>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</si>
  <si>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</si>
  <si>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</si>
  <si>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</si>
  <si>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</si>
  <si>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</si>
  <si>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</si>
  <si>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</si>
  <si>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</si>
  <si>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</si>
  <si>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</si>
  <si>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</si>
  <si>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</si>
  <si>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</si>
  <si>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</si>
  <si>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</si>
  <si>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</si>
  <si>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</si>
  <si>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</si>
  <si>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</si>
  <si>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</si>
  <si>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</si>
  <si>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</si>
  <si>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</si>
  <si>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</si>
  <si>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</si>
  <si>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</si>
  <si>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</si>
  <si>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</si>
  <si>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</si>
  <si>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</si>
  <si>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</si>
  <si>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</si>
  <si>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</si>
  <si>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</si>
  <si>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</si>
  <si>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</si>
  <si>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</si>
  <si>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</si>
  <si>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</si>
  <si>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</si>
  <si>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</si>
  <si>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</si>
  <si>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</si>
  <si>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</si>
  <si>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</si>
  <si>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</si>
  <si>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</si>
  <si>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</si>
  <si>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</si>
  <si>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</si>
  <si>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</si>
  <si>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</si>
  <si>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</si>
  <si>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</si>
  <si>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</si>
  <si>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</si>
  <si>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</si>
  <si>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</si>
  <si>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</si>
  <si>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</si>
  <si>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</si>
  <si>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</si>
  <si>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</si>
  <si>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</si>
  <si>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</si>
  <si>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</si>
  <si>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</si>
  <si>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</si>
  <si>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</si>
  <si>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</si>
  <si>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</si>
  <si>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</si>
  <si>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</si>
  <si>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</si>
  <si>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</si>
  <si>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</si>
  <si>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</si>
  <si>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</si>
  <si>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</si>
  <si>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</si>
  <si>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</si>
  <si>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</si>
  <si>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</si>
  <si>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</si>
  <si>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</si>
  <si>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</si>
  <si>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</si>
  <si>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</si>
  <si>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</si>
  <si>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</si>
  <si>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</si>
  <si>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</si>
  <si>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</si>
  <si>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</si>
  <si>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</si>
  <si>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</si>
  <si>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</si>
  <si>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</si>
  <si>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</si>
  <si>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</si>
  <si>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</si>
  <si>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</si>
  <si>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</si>
  <si>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</si>
  <si>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</si>
  <si>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</si>
  <si>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</si>
  <si>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</si>
  <si>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</si>
  <si>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</si>
  <si>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</si>
  <si>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</si>
  <si>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</si>
  <si>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</si>
  <si>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</si>
  <si>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</si>
  <si>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</si>
  <si>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</si>
  <si>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</si>
  <si>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</si>
  <si>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</si>
  <si>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</si>
  <si>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</si>
  <si>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</si>
  <si>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</si>
  <si>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</si>
  <si>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</si>
  <si>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</si>
  <si>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</si>
  <si>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</si>
  <si>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</si>
  <si>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</si>
  <si>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</si>
  <si>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</si>
  <si>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</si>
  <si>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</si>
  <si>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</si>
  <si>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</si>
  <si>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</si>
  <si>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</si>
  <si>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</si>
  <si>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</si>
  <si>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</si>
  <si>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</si>
  <si>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</si>
  <si>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</si>
  <si>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</si>
  <si>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</si>
  <si>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</si>
  <si>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</si>
  <si>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</si>
  <si>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</si>
  <si>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</si>
  <si>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</si>
  <si>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</si>
  <si>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</si>
  <si>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</si>
  <si>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</si>
  <si>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</si>
  <si>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</si>
  <si>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</si>
  <si>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</si>
  <si>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</si>
  <si>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</si>
  <si>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</si>
  <si>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</si>
  <si>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</si>
  <si>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</si>
  <si>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</si>
  <si>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</si>
  <si>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</si>
  <si>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</si>
  <si>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</si>
  <si>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</si>
  <si>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</si>
  <si>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</si>
  <si>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</si>
  <si>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</si>
  <si>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</si>
  <si>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</si>
  <si>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</si>
  <si>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</si>
  <si>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</si>
  <si>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</si>
  <si>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</si>
  <si>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</si>
  <si>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</si>
  <si>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</si>
  <si>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</si>
  <si>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</si>
  <si>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</si>
  <si>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</si>
  <si>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</si>
  <si>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</si>
  <si>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</si>
  <si>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</si>
  <si>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</si>
  <si>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</si>
  <si>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</si>
  <si>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</si>
  <si>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</si>
  <si>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</si>
  <si>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</si>
  <si>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</si>
  <si>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</si>
  <si>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</si>
  <si>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</si>
  <si>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</si>
  <si>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</si>
  <si>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</si>
  <si>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</si>
  <si>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</si>
  <si>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</si>
  <si>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</si>
  <si>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</si>
  <si>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</si>
  <si>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</si>
  <si>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</si>
  <si>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</si>
  <si>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</si>
  <si>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</si>
  <si>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</si>
  <si>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</si>
  <si>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</si>
  <si>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</si>
  <si>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</si>
  <si>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</si>
  <si>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</si>
  <si>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</si>
  <si>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</si>
  <si>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</si>
  <si>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</si>
  <si>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</si>
  <si>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</si>
  <si>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</si>
  <si>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</si>
  <si>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</si>
  <si>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</si>
  <si>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</si>
  <si>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</si>
  <si>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</si>
  <si>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</si>
  <si>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</si>
  <si>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</si>
  <si>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</si>
  <si>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</si>
  <si>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</si>
  <si>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</si>
  <si>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</si>
  <si>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</si>
  <si>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</si>
  <si>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</si>
  <si>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</si>
  <si>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</si>
  <si>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</si>
  <si>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</si>
  <si>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</si>
  <si>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</si>
  <si>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</si>
  <si>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</si>
  <si>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</si>
  <si>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</si>
  <si>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</si>
  <si>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</si>
  <si>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</si>
  <si>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</si>
  <si>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</si>
  <si>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</si>
  <si>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</si>
  <si>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</si>
  <si>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</si>
  <si>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</si>
  <si>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</si>
  <si>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</si>
  <si>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</si>
  <si>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</si>
  <si>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</si>
  <si>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</si>
  <si>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</si>
  <si>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</si>
  <si>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</si>
  <si>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</si>
  <si>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</si>
  <si>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</si>
  <si>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</si>
  <si>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</si>
  <si>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</si>
  <si>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</si>
  <si>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</si>
  <si>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</si>
  <si>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</si>
  <si>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</si>
  <si>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</si>
  <si>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</si>
  <si>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</si>
  <si>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</si>
  <si>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</si>
  <si>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</si>
  <si>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</si>
  <si>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</si>
  <si>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</si>
  <si>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</si>
  <si>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</si>
  <si>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</si>
  <si>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</si>
  <si>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</si>
  <si>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</si>
  <si>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</si>
  <si>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</si>
  <si>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</si>
  <si>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</si>
  <si>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</si>
  <si>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</si>
  <si>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</si>
  <si>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</si>
  <si>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</si>
  <si>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</si>
  <si>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</si>
  <si>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</si>
  <si>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</si>
  <si>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</si>
  <si>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</si>
  <si>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</si>
  <si>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</si>
  <si>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</si>
  <si>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</si>
  <si>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</si>
  <si>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</si>
  <si>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</si>
  <si>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</si>
  <si>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</si>
  <si>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</si>
  <si>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</si>
  <si>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</si>
  <si>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</si>
  <si>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</si>
  <si>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</si>
  <si>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</si>
  <si>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</si>
  <si>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</si>
  <si>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</si>
  <si>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</si>
  <si>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</si>
  <si>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</si>
  <si>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</si>
  <si>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</si>
  <si>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</si>
  <si>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</si>
  <si>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</si>
  <si>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</si>
  <si>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</si>
  <si>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</si>
  <si>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</si>
  <si>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</si>
  <si>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</si>
  <si>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</si>
  <si>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</si>
  <si>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</si>
  <si>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</si>
  <si>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</si>
  <si>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</si>
  <si>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</si>
  <si>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</si>
  <si>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</si>
  <si>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</si>
  <si>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</si>
  <si>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</si>
  <si>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</si>
  <si>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</si>
  <si>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</si>
  <si>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</si>
  <si>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</si>
  <si>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</si>
  <si>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</si>
  <si>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</si>
  <si>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</si>
  <si>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</si>
  <si>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</si>
  <si>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</si>
  <si>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</si>
  <si>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</si>
  <si>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</si>
  <si>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</si>
  <si>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</si>
  <si>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</si>
  <si>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</si>
  <si>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</si>
  <si>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</si>
  <si>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</si>
  <si>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</si>
  <si>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</si>
  <si>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</si>
  <si>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</si>
  <si>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</si>
  <si>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</si>
  <si>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</si>
  <si>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</si>
  <si>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</si>
  <si>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</si>
  <si>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</si>
  <si>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</si>
  <si>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</si>
  <si>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</si>
  <si>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</si>
  <si>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</si>
  <si>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</si>
  <si>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</si>
  <si>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</si>
  <si>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</si>
  <si>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</si>
  <si>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</si>
  <si>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</si>
  <si>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</si>
  <si>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</si>
  <si>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</si>
  <si>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</si>
  <si>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</si>
  <si>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</si>
  <si>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</si>
  <si>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</si>
  <si>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</si>
  <si>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</si>
  <si>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</si>
  <si>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</si>
  <si>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</si>
  <si>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</si>
  <si>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</si>
  <si>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</si>
  <si>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</si>
  <si>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</si>
  <si>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</si>
  <si>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</si>
  <si>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</si>
  <si>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</si>
  <si>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</si>
  <si>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</si>
  <si>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</si>
  <si>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</si>
  <si>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</si>
  <si>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</si>
  <si>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</si>
  <si>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</si>
  <si>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</si>
  <si>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</si>
  <si>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</si>
  <si>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</si>
  <si>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</si>
  <si>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</si>
  <si>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</si>
  <si>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</si>
  <si>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</si>
  <si>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</si>
  <si>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</si>
  <si>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</si>
  <si>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</si>
  <si>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</si>
  <si>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</si>
  <si>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</si>
  <si>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</si>
  <si>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</si>
  <si>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</si>
  <si>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</si>
  <si>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</si>
  <si>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</si>
  <si>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</si>
  <si>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</si>
  <si>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</si>
  <si>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</si>
  <si>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</si>
  <si>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</si>
  <si>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</si>
  <si>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</si>
  <si>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</si>
  <si>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</si>
  <si>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</si>
  <si>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</si>
  <si>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</si>
  <si>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</si>
  <si>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</si>
  <si>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</si>
  <si>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</si>
  <si>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</si>
  <si>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</si>
  <si>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</si>
  <si>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</si>
  <si>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</si>
  <si>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</si>
  <si>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</si>
  <si>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</si>
  <si>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</si>
  <si>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</si>
  <si>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</si>
  <si>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</si>
  <si>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</si>
  <si>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</si>
  <si>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</si>
  <si>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</si>
  <si>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</si>
  <si>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</si>
  <si>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</si>
  <si>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</si>
  <si>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</si>
  <si>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</si>
  <si>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</si>
  <si>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</si>
  <si>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</si>
  <si>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</si>
  <si>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</si>
  <si>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</si>
  <si>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</si>
  <si>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</si>
  <si>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</si>
  <si>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</si>
  <si>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</si>
  <si>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</si>
  <si>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</si>
  <si>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</si>
  <si>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</si>
  <si>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</si>
  <si>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</si>
  <si>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</si>
  <si>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</si>
  <si>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</si>
  <si>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</si>
  <si>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</si>
  <si>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</si>
  <si>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</si>
  <si>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</si>
  <si>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</si>
  <si>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</si>
  <si>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</si>
  <si>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</si>
  <si>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</si>
  <si>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</si>
  <si>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</si>
  <si>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</si>
  <si>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</si>
  <si>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</si>
  <si>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</si>
  <si>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</si>
  <si>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</si>
  <si>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</si>
  <si>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</si>
  <si>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</si>
  <si>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</si>
  <si>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</si>
  <si>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</si>
  <si>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</si>
  <si>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</si>
  <si>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</si>
  <si>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</si>
  <si>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</si>
  <si>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</si>
  <si>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</si>
  <si>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</si>
  <si>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</si>
  <si>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</si>
  <si>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</si>
  <si>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</si>
  <si>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</si>
  <si>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</si>
  <si>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</si>
  <si>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</si>
  <si>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</si>
  <si>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</si>
  <si>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</si>
  <si>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</si>
  <si>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</si>
  <si>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</si>
  <si>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</si>
  <si>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</si>
  <si>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</si>
  <si>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</si>
  <si>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</si>
  <si>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</si>
  <si>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</si>
  <si>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</si>
  <si>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</si>
  <si>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</si>
  <si>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</si>
  <si>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</si>
  <si>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</si>
  <si>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</si>
  <si>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</si>
  <si>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</si>
  <si>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</si>
  <si>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</si>
  <si>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</si>
  <si>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</si>
  <si>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</si>
  <si>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</si>
  <si>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</si>
  <si>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</si>
  <si>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</si>
  <si>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</si>
  <si>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</si>
  <si>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</si>
  <si>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</si>
  <si>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</si>
  <si>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</si>
  <si>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</si>
  <si>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</si>
  <si>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</si>
  <si>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</si>
  <si>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</si>
  <si>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</si>
  <si>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</si>
  <si>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</si>
  <si>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</si>
  <si>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</si>
  <si>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</si>
  <si>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</si>
  <si>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</si>
  <si>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</si>
  <si>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</si>
  <si>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</si>
  <si>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</si>
  <si>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</si>
  <si>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</si>
  <si>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</si>
  <si>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</si>
  <si>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</si>
  <si>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</si>
  <si>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</si>
  <si>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</si>
  <si>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</si>
  <si>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</si>
  <si>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</si>
  <si>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</si>
  <si>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</si>
  <si>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</si>
  <si>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</si>
  <si>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</si>
  <si>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</si>
  <si>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</si>
  <si>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</si>
  <si>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</si>
  <si>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</si>
  <si>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</si>
  <si>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</si>
  <si>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</si>
  <si>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</si>
  <si>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</si>
  <si>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</si>
  <si>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</si>
  <si>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</si>
  <si>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</si>
  <si>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</si>
  <si>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</si>
  <si>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</si>
  <si>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</si>
  <si>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</si>
  <si>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</si>
  <si>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</si>
  <si>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</si>
  <si>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</si>
  <si>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</si>
  <si>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</si>
  <si>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</si>
  <si>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</si>
  <si>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</si>
  <si>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</si>
  <si>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</si>
  <si>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</si>
  <si>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</si>
  <si>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</si>
  <si>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</si>
  <si>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</si>
  <si>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</si>
  <si>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</si>
  <si>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</si>
  <si>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</si>
  <si>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</si>
  <si>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</si>
  <si>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</si>
  <si>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</si>
  <si>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</si>
  <si>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</si>
  <si>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</si>
  <si>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</si>
  <si>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</si>
  <si>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</si>
  <si>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</si>
  <si>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</si>
  <si>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</si>
  <si>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</si>
  <si>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</si>
  <si>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</si>
  <si>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</si>
  <si>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</si>
  <si>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</si>
  <si>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</si>
  <si>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</si>
  <si>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</si>
  <si>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</si>
  <si>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</si>
  <si>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</si>
  <si>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</si>
  <si>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</si>
  <si>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</si>
  <si>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</si>
  <si>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</si>
  <si>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</si>
  <si>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</si>
  <si>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</si>
  <si>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</si>
  <si>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</si>
  <si>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</si>
  <si>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</si>
  <si>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</si>
  <si>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</si>
  <si>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</si>
  <si>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</si>
  <si>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</si>
  <si>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</si>
  <si>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</si>
  <si>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</si>
  <si>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</si>
  <si>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</si>
  <si>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</si>
  <si>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</si>
  <si>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</si>
  <si>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</si>
  <si>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</si>
  <si>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</si>
  <si>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</si>
  <si>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</si>
  <si>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</si>
  <si>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</si>
  <si>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</si>
  <si>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</si>
  <si>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</si>
  <si>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</si>
  <si>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</si>
  <si>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</si>
  <si>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</si>
  <si>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</si>
  <si>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</si>
  <si>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</si>
  <si>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</si>
  <si>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</si>
  <si>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</si>
  <si>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</si>
  <si>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</si>
  <si>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</si>
  <si>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</si>
  <si>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</si>
  <si>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</si>
  <si>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</si>
  <si>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</si>
  <si>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</si>
  <si>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</si>
  <si>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</si>
  <si>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</si>
  <si>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</si>
  <si>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</si>
  <si>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</si>
  <si>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</si>
  <si>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</si>
  <si>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</si>
  <si>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</si>
  <si>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</si>
  <si>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</si>
  <si>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</si>
  <si>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</si>
  <si>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</si>
  <si>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</si>
  <si>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</si>
  <si>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</si>
  <si>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</si>
  <si>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</si>
  <si>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</si>
  <si>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</si>
  <si>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</si>
  <si>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</si>
  <si>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</si>
  <si>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</si>
  <si>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</si>
  <si>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</si>
  <si>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</si>
  <si>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</si>
  <si>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</si>
  <si>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</si>
  <si>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</si>
  <si>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</si>
  <si>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</si>
  <si>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</si>
  <si>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</si>
  <si>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</si>
  <si>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</si>
  <si>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</si>
  <si>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</si>
  <si>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</si>
  <si>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</si>
  <si>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</si>
  <si>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</si>
  <si>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</si>
  <si>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</si>
  <si>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</si>
  <si>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</si>
  <si>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</si>
  <si>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</si>
  <si>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</si>
  <si>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</si>
  <si>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</si>
  <si>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</si>
  <si>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</si>
  <si>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</si>
  <si>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</si>
  <si>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</si>
  <si>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</si>
  <si>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</si>
  <si>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</si>
  <si>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</si>
  <si>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</si>
  <si>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</si>
  <si>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</si>
  <si>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</si>
  <si>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</si>
  <si>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</si>
  <si>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</si>
  <si>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</si>
  <si>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</si>
  <si>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</si>
  <si>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</si>
  <si>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</si>
  <si>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</si>
  <si>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</si>
  <si>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</si>
  <si>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</si>
  <si>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</si>
  <si>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</si>
  <si>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</si>
  <si>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</si>
  <si>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</si>
  <si>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</si>
  <si>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</si>
  <si>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</si>
  <si>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</si>
  <si>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</si>
  <si>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</si>
  <si>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</si>
  <si>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</si>
  <si>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</si>
  <si>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</si>
  <si>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</si>
  <si>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</si>
  <si>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</si>
  <si>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</si>
  <si>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</si>
  <si>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</si>
  <si>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</si>
  <si>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</si>
  <si>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</si>
  <si>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</si>
  <si>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</si>
  <si>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</si>
  <si>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</si>
  <si>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</si>
  <si>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</si>
  <si>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</si>
  <si>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</si>
  <si>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</si>
  <si>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</si>
  <si>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</si>
  <si>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</si>
  <si>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</si>
  <si>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</si>
  <si>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</si>
  <si>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</si>
  <si>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</si>
  <si>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</si>
  <si>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</si>
  <si>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</si>
  <si>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</si>
  <si>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</si>
  <si>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</si>
  <si>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</si>
  <si>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</si>
  <si>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</si>
  <si>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</si>
  <si>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</si>
  <si>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</si>
  <si>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</si>
  <si>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</si>
  <si>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</si>
  <si>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</si>
  <si>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</si>
  <si>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</si>
  <si>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</si>
  <si>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</si>
  <si>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</si>
  <si>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</si>
  <si>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</si>
  <si>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</si>
  <si>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</si>
  <si>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</si>
  <si>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</si>
  <si>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</si>
  <si>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</si>
  <si>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</si>
  <si>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</si>
  <si>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</si>
  <si>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</si>
  <si>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</si>
  <si>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</si>
  <si>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</si>
  <si>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</si>
  <si>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</si>
  <si>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</si>
  <si>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</si>
  <si>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</si>
  <si>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</si>
  <si>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</si>
  <si>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</si>
  <si>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</si>
  <si>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</si>
  <si>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</si>
  <si>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</si>
  <si>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</si>
  <si>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</si>
  <si>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</si>
  <si>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</si>
  <si>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</si>
  <si>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</si>
  <si>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</si>
  <si>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</si>
  <si>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</si>
  <si>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</si>
  <si>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</si>
  <si>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</si>
  <si>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</si>
  <si>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</si>
  <si>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</si>
  <si>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</si>
  <si>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</si>
  <si>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</si>
  <si>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</si>
  <si>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</si>
  <si>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</si>
  <si>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</si>
  <si>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</si>
  <si>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</si>
  <si>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</si>
  <si>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</si>
  <si>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</si>
  <si>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</si>
  <si>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</si>
  <si>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</si>
  <si>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</si>
  <si>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</si>
  <si>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</si>
  <si>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</si>
  <si>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</si>
  <si>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</si>
  <si>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</si>
  <si>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</si>
  <si>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</si>
  <si>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</si>
  <si>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</si>
  <si>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</si>
  <si>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</si>
  <si>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</si>
  <si>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</si>
  <si>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</si>
  <si>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</si>
  <si>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</si>
  <si>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</si>
  <si>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</si>
  <si>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</si>
  <si>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</si>
  <si>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</si>
  <si>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</si>
  <si>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</si>
  <si>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</si>
  <si>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</si>
  <si>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</si>
  <si>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</si>
  <si>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</si>
  <si>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</si>
  <si>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</si>
  <si>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</si>
  <si>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</si>
  <si>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</si>
  <si>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</si>
  <si>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</si>
  <si>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</si>
  <si>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</si>
  <si>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</si>
  <si>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</si>
  <si>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</si>
  <si>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</si>
  <si>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</si>
  <si>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</si>
  <si>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</si>
  <si>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</si>
  <si>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</si>
  <si>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</si>
  <si>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</si>
  <si>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</si>
  <si>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</si>
  <si>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</si>
  <si>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</si>
  <si>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</si>
  <si>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</si>
  <si>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</si>
  <si>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</si>
  <si>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</si>
  <si>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</si>
  <si>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</si>
  <si>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</si>
  <si>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</si>
  <si>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</si>
  <si>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</si>
  <si>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</si>
  <si>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</si>
  <si>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</si>
  <si>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</si>
  <si>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</si>
  <si>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</si>
  <si>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</si>
  <si>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</si>
  <si>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</si>
  <si>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</si>
  <si>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</si>
  <si>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</si>
  <si>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</si>
  <si>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</si>
  <si>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</si>
  <si>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</si>
  <si>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</si>
  <si>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</si>
  <si>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</si>
  <si>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</si>
  <si>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</si>
  <si>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</si>
  <si>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</si>
  <si>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</si>
  <si>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</si>
  <si>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</si>
  <si>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</si>
  <si>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</si>
  <si>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</si>
  <si>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</si>
  <si>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</si>
  <si>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</si>
  <si>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</si>
  <si>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</si>
  <si>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</si>
  <si>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</si>
  <si>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</si>
  <si>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</si>
  <si>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</si>
  <si>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</si>
  <si>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</si>
  <si>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</si>
  <si>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</si>
  <si>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</si>
  <si>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</si>
  <si>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</si>
  <si>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</si>
  <si>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</si>
  <si>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</si>
  <si>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</si>
  <si>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</si>
  <si>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</si>
  <si>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</si>
  <si>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</si>
  <si>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</si>
  <si>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</si>
  <si>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</si>
  <si>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</si>
  <si>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</si>
  <si>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</si>
  <si>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</si>
  <si>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</si>
  <si>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</si>
  <si>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</si>
  <si>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</si>
  <si>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</si>
  <si>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</si>
  <si>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</si>
  <si>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</si>
  <si>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</si>
  <si>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</si>
  <si>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</si>
  <si>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</si>
  <si>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</si>
  <si>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</si>
  <si>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</si>
  <si>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</si>
  <si>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</si>
  <si>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</si>
  <si>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</si>
  <si>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</si>
  <si>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</si>
  <si>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</si>
  <si>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</si>
  <si>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</si>
  <si>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</si>
  <si>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</si>
  <si>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</si>
  <si>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</si>
  <si>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</si>
  <si>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</si>
  <si>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</si>
  <si>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</si>
  <si>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</si>
  <si>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</si>
  <si>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</si>
  <si>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</si>
  <si>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</si>
  <si>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</si>
  <si>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</si>
  <si>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</si>
  <si>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</si>
  <si>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</si>
  <si>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</si>
  <si>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</si>
  <si>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</si>
  <si>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</si>
  <si>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</si>
  <si>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</si>
  <si>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</si>
  <si>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</si>
  <si>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</si>
  <si>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</si>
  <si>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</si>
  <si>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</si>
  <si>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</si>
  <si>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</si>
  <si>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</si>
  <si>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</si>
  <si>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</si>
  <si>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</si>
  <si>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</si>
  <si>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</si>
  <si>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</si>
  <si>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</si>
  <si>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</si>
  <si>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</si>
  <si>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</si>
  <si>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</si>
  <si>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</si>
  <si>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</si>
  <si>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</si>
  <si>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</si>
  <si>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</si>
  <si>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</si>
  <si>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</si>
  <si>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</si>
  <si>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</si>
  <si>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</si>
  <si>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</si>
  <si>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</si>
  <si>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</si>
  <si>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</si>
  <si>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</si>
  <si>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</si>
  <si>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</si>
  <si>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</si>
  <si>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</si>
  <si>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</si>
  <si>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</si>
  <si>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</si>
  <si>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</si>
  <si>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</si>
  <si>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</si>
  <si>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</si>
  <si>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</si>
  <si>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</si>
  <si>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</si>
  <si>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</si>
  <si>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</si>
  <si>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</si>
  <si>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</si>
  <si>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</si>
  <si>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</si>
  <si>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</si>
  <si>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</si>
  <si>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</si>
  <si>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</si>
  <si>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</si>
  <si>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</si>
  <si>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</si>
  <si>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</si>
  <si>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</si>
  <si>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</si>
  <si>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</si>
  <si>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</si>
  <si>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</si>
  <si>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</si>
  <si>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</si>
  <si>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</si>
  <si>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</si>
  <si>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</si>
  <si>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</si>
  <si>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</si>
  <si>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</si>
  <si>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</si>
  <si>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</si>
  <si>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</si>
  <si>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</si>
  <si>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</si>
  <si>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</si>
  <si>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</si>
  <si>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</si>
  <si>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</si>
  <si>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</si>
  <si>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</si>
  <si>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</si>
  <si>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</si>
  <si>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</si>
  <si>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</si>
  <si>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</si>
  <si>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</si>
  <si>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</si>
  <si>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</si>
  <si>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</si>
  <si>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</si>
  <si>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</si>
  <si>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</si>
  <si>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</si>
  <si>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</si>
  <si>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</si>
  <si>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</si>
  <si>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</si>
  <si>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</si>
  <si>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</si>
  <si>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</si>
  <si>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</si>
  <si>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</si>
  <si>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</si>
  <si>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</si>
  <si>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</si>
  <si>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</si>
  <si>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</si>
  <si>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</si>
  <si>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</si>
  <si>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</si>
  <si>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</si>
  <si>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</si>
  <si>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</si>
  <si>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</si>
  <si>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</si>
  <si>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</si>
  <si>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</si>
  <si>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</si>
  <si>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</si>
  <si>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</si>
  <si>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</si>
  <si>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</si>
  <si>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</si>
  <si>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</si>
  <si>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</si>
  <si>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</si>
  <si>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</si>
  <si>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</si>
  <si>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</si>
  <si>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</si>
  <si>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</si>
  <si>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</si>
  <si>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</si>
  <si>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</si>
  <si>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</si>
  <si>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</si>
  <si>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</si>
  <si>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</si>
  <si>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</si>
  <si>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</si>
  <si>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</si>
  <si>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</si>
  <si>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</si>
  <si>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</si>
  <si>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</si>
  <si>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</si>
  <si>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</si>
  <si>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</si>
  <si>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</si>
  <si>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</si>
  <si>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</si>
  <si>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</si>
  <si>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</si>
  <si>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</si>
  <si>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</si>
  <si>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</si>
  <si>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</si>
  <si>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</si>
  <si>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</si>
  <si>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</si>
  <si>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</si>
  <si>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</si>
  <si>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</si>
  <si>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</si>
  <si>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</si>
  <si>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</si>
  <si>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</si>
  <si>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</si>
  <si>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</si>
  <si>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</si>
  <si>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</si>
  <si>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</si>
  <si>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</si>
  <si>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</si>
  <si>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</si>
  <si>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</si>
  <si>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</si>
  <si>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</si>
  <si>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</si>
  <si>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</si>
  <si>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</si>
  <si>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</si>
  <si>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</si>
  <si>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</si>
  <si>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</si>
  <si>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</si>
  <si>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</si>
  <si>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</si>
  <si>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</si>
  <si>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</si>
  <si>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</si>
  <si>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</si>
  <si>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</si>
  <si>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</si>
  <si>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</si>
  <si>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</si>
  <si>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</si>
  <si>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</si>
  <si>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</si>
  <si>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</si>
  <si>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</si>
  <si>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</si>
  <si>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</si>
  <si>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</si>
  <si>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</si>
  <si>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</si>
  <si>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</si>
  <si>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</si>
  <si>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</si>
  <si>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</si>
  <si>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</si>
  <si>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</si>
  <si>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</si>
  <si>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</si>
  <si>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</si>
  <si>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</si>
  <si>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</si>
  <si>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</si>
  <si>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</si>
  <si>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</si>
  <si>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</si>
  <si>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</si>
  <si>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</si>
  <si>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</si>
  <si>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</si>
  <si>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</si>
  <si>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</si>
  <si>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</si>
  <si>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</si>
  <si>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</si>
  <si>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</si>
  <si>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</si>
  <si>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</si>
  <si>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</si>
  <si>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</si>
  <si>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</si>
  <si>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</si>
  <si>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</si>
  <si>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</si>
  <si>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</si>
  <si>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</si>
  <si>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</si>
  <si>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</si>
  <si>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</si>
  <si>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</si>
  <si>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</si>
  <si>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</si>
  <si>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</si>
  <si>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</si>
  <si>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</si>
  <si>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</si>
  <si>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</si>
  <si>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</si>
  <si>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</si>
  <si>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</si>
  <si>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</si>
  <si>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</si>
  <si>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</si>
  <si>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</si>
  <si>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</si>
  <si>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</si>
  <si>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</si>
  <si>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</si>
  <si>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</si>
  <si>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</si>
  <si>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</si>
  <si>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</si>
  <si>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</si>
  <si>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</si>
  <si>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</si>
  <si>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</si>
  <si>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</si>
  <si>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</si>
  <si>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</si>
  <si>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</si>
  <si>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</si>
  <si>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</si>
  <si>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</si>
  <si>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</si>
  <si>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</si>
  <si>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</si>
  <si>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</si>
  <si>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</si>
  <si>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</si>
  <si>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</si>
  <si>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</si>
  <si>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</si>
  <si>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</si>
  <si>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</si>
  <si>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</si>
  <si>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</si>
  <si>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</si>
  <si>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</si>
  <si>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</si>
  <si>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</si>
  <si>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</si>
  <si>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</si>
  <si>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</si>
  <si>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</si>
  <si>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</si>
  <si>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</si>
  <si>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</si>
  <si>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</si>
  <si>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</si>
  <si>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</si>
  <si>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</si>
  <si>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</si>
  <si>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</si>
  <si>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</si>
  <si>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</si>
  <si>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</si>
  <si>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</si>
  <si>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</si>
  <si>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</si>
  <si>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</si>
  <si>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</si>
  <si>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</si>
  <si>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</si>
  <si>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</si>
  <si>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</si>
  <si>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</si>
  <si>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</si>
  <si>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</si>
  <si>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</si>
  <si>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</si>
  <si>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</si>
  <si>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</si>
  <si>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</si>
  <si>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</si>
  <si>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</si>
  <si>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</si>
  <si>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</si>
  <si>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</si>
  <si>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</si>
  <si>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</si>
  <si>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</si>
  <si>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</si>
  <si>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</si>
  <si>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</si>
  <si>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</si>
  <si>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</si>
  <si>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</si>
  <si>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</si>
  <si>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</si>
  <si>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</si>
  <si>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</si>
  <si>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</si>
  <si>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</si>
  <si>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</si>
  <si>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</si>
  <si>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</si>
  <si>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</si>
  <si>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</si>
  <si>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</si>
  <si>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</si>
  <si>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</si>
  <si>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</si>
  <si>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</si>
  <si>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</si>
  <si>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</si>
  <si>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</si>
  <si>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</si>
  <si>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</si>
  <si>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</si>
  <si>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</si>
  <si>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</si>
  <si>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</si>
  <si>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</si>
  <si>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</si>
  <si>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</si>
  <si>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</si>
  <si>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</si>
  <si>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</si>
  <si>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</si>
  <si>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</si>
  <si>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</si>
  <si>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</si>
  <si>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</si>
  <si>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</si>
  <si>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</si>
  <si>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</si>
  <si>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</si>
  <si>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</si>
  <si>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</si>
  <si>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</si>
  <si>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</si>
  <si>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</si>
  <si>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</si>
  <si>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</si>
  <si>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</si>
  <si>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</si>
  <si>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</si>
  <si>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</si>
  <si>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</si>
  <si>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</si>
  <si>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</si>
  <si>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</si>
  <si>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</si>
  <si>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</si>
  <si>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</si>
  <si>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</si>
  <si>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</si>
  <si>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</si>
  <si>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</si>
  <si>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</si>
  <si>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</si>
  <si>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</si>
  <si>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</si>
  <si>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</si>
  <si>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</si>
  <si>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</si>
  <si>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</si>
  <si>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</si>
  <si>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</si>
  <si>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</si>
  <si>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</si>
  <si>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</si>
  <si>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</si>
  <si>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</si>
  <si>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</si>
  <si>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</si>
  <si>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</si>
  <si>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</si>
  <si>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</si>
  <si>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</si>
  <si>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</si>
  <si>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</si>
  <si>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</si>
  <si>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</si>
  <si>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</si>
  <si>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</si>
  <si>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</si>
  <si>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</si>
  <si>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</si>
  <si>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</si>
  <si>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</si>
  <si>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</si>
  <si>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</si>
  <si>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</si>
  <si>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</si>
  <si>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</si>
  <si>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</si>
  <si>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</si>
  <si>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</si>
  <si>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</si>
  <si>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</si>
  <si>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</si>
  <si>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</si>
  <si>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</si>
  <si>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</si>
  <si>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</si>
  <si>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</si>
  <si>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</si>
  <si>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</si>
  <si>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</si>
  <si>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</si>
  <si>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</si>
  <si>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</si>
  <si>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</si>
  <si>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</si>
  <si>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</si>
  <si>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</si>
  <si>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</si>
  <si>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</si>
  <si>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</si>
  <si>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</si>
  <si>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</si>
  <si>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</si>
  <si>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</si>
  <si>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</si>
  <si>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</si>
  <si>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</si>
  <si>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</si>
  <si>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</si>
  <si>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</si>
  <si>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</si>
  <si>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</si>
  <si>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</si>
  <si>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</si>
  <si>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</si>
  <si>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</si>
  <si>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</si>
  <si>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</si>
  <si>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</si>
  <si>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</si>
  <si>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</si>
  <si>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</si>
  <si>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</si>
  <si>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</si>
  <si>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</si>
  <si>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</si>
  <si>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</si>
  <si>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</si>
  <si>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</si>
  <si>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</si>
  <si>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</si>
  <si>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</si>
  <si>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</si>
  <si>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</si>
  <si>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</si>
  <si>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</si>
  <si>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</si>
  <si>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</si>
  <si>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</si>
  <si>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</si>
  <si>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</si>
  <si>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</si>
  <si>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</si>
  <si>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</si>
  <si>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</si>
  <si>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</si>
  <si>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</si>
  <si>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</si>
  <si>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</si>
  <si>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</si>
  <si>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</si>
  <si>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</si>
  <si>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</si>
  <si>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</si>
  <si>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</si>
  <si>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</si>
  <si>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</si>
  <si>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</si>
  <si>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</si>
  <si>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</si>
  <si>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</si>
  <si>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</si>
  <si>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</si>
  <si>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</si>
  <si>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</si>
  <si>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</si>
  <si>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</si>
  <si>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</si>
  <si>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</si>
  <si>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</si>
  <si>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</si>
  <si>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</si>
  <si>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</si>
  <si>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</si>
  <si>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</si>
  <si>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</si>
  <si>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</si>
  <si>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</si>
  <si>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</si>
  <si>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</si>
  <si>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</si>
  <si>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</si>
  <si>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</si>
  <si>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</si>
  <si>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</si>
  <si>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</si>
  <si>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</si>
  <si>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</si>
  <si>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</si>
  <si>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</si>
  <si>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</si>
  <si>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</si>
  <si>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</si>
  <si>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</si>
  <si>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</si>
  <si>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</si>
  <si>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</si>
  <si>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</si>
  <si>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</si>
  <si>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</si>
  <si>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</si>
  <si>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</si>
  <si>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</si>
  <si>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</si>
  <si>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</si>
  <si>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</si>
  <si>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</si>
  <si>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</si>
  <si>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</si>
  <si>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</si>
  <si>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</si>
  <si>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</si>
  <si>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</si>
  <si>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</si>
  <si>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</si>
  <si>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</si>
  <si>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</si>
  <si>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</si>
  <si>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</si>
  <si>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</si>
  <si>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</si>
  <si>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</si>
  <si>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</si>
  <si>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</si>
  <si>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</si>
  <si>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</si>
  <si>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</si>
  <si>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</si>
  <si>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</si>
  <si>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</si>
  <si>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</si>
  <si>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</si>
  <si>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</si>
  <si>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</si>
  <si>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</si>
  <si>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</si>
  <si>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</si>
  <si>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</si>
  <si>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</si>
  <si>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</si>
  <si>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</si>
  <si>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</si>
  <si>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</si>
  <si>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</si>
  <si>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</si>
  <si>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</si>
  <si>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</si>
  <si>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</si>
  <si>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</si>
  <si>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</si>
  <si>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</si>
  <si>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</si>
  <si>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</si>
  <si>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</si>
  <si>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</si>
  <si>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</si>
  <si>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</si>
  <si>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</si>
  <si>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</si>
  <si>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</si>
  <si>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</si>
  <si>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</si>
  <si>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</si>
  <si>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</si>
  <si>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</si>
  <si>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</si>
  <si>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</si>
  <si>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</si>
  <si>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</si>
  <si>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</si>
  <si>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</si>
  <si>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</si>
  <si>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</si>
  <si>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</si>
  <si>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</si>
  <si>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</si>
  <si>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</si>
  <si>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</si>
  <si>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</si>
  <si>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</si>
  <si>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</si>
  <si>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</si>
  <si>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</si>
  <si>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</si>
  <si>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</si>
  <si>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</si>
  <si>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</si>
  <si>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</si>
  <si>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</si>
  <si>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</si>
  <si>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</si>
  <si>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</si>
  <si>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</si>
  <si>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</si>
  <si>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</si>
  <si>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</si>
  <si>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</si>
  <si>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</si>
  <si>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</si>
  <si>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</si>
  <si>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</si>
  <si>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</si>
  <si>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</si>
  <si>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</si>
  <si>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</si>
  <si>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</si>
  <si>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</si>
  <si>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</si>
  <si>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</si>
  <si>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</si>
  <si>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</si>
  <si>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</si>
  <si>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</si>
  <si>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</si>
  <si>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</si>
  <si>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</si>
  <si>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</si>
  <si>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</si>
  <si>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</si>
  <si>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</si>
  <si>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</si>
  <si>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</si>
  <si>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</si>
  <si>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</si>
  <si>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</si>
  <si>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</si>
  <si>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</si>
  <si>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</si>
  <si>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</si>
  <si>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</si>
  <si>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</si>
  <si>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</si>
  <si>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</si>
  <si>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</si>
  <si>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</si>
  <si>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</si>
  <si>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</si>
  <si>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</si>
  <si>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</si>
  <si>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</si>
  <si>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</si>
  <si>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</si>
  <si>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</si>
  <si>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</si>
  <si>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</si>
  <si>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</si>
  <si>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</si>
  <si>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</si>
  <si>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</si>
  <si>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</si>
  <si>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</si>
  <si>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</si>
  <si>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</si>
  <si>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</si>
  <si>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</si>
  <si>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</si>
  <si>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</si>
  <si>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</si>
  <si>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</si>
  <si>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</si>
  <si>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</si>
  <si>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</si>
  <si>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</si>
  <si>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</si>
  <si>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</si>
  <si>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</si>
  <si>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</si>
  <si>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</si>
  <si>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</si>
  <si>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</si>
  <si>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</si>
  <si>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</si>
  <si>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</si>
  <si>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</si>
  <si>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</si>
  <si>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</si>
  <si>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</si>
  <si>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</si>
  <si>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</si>
  <si>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</si>
  <si>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</si>
  <si>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</si>
  <si>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</si>
  <si>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</si>
  <si>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</si>
  <si>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</si>
  <si>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</si>
  <si>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</si>
  <si>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</si>
  <si>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</si>
  <si>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</si>
  <si>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</si>
  <si>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</si>
  <si>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</si>
  <si>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</si>
  <si>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</si>
  <si>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</si>
  <si>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</si>
  <si>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</si>
  <si>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</si>
  <si>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</si>
  <si>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</si>
  <si>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</si>
  <si>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</si>
  <si>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</si>
  <si>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</si>
  <si>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</si>
  <si>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</si>
  <si>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</si>
  <si>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</si>
  <si>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</si>
  <si>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</si>
  <si>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</si>
  <si>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</si>
  <si>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</si>
  <si>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</si>
  <si>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</si>
  <si>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</si>
  <si>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</si>
  <si>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</si>
  <si>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</si>
  <si>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</si>
  <si>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</si>
  <si>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</si>
  <si>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</si>
  <si>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</si>
  <si>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</si>
  <si>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</si>
  <si>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</si>
  <si>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</si>
  <si>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</si>
  <si>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</si>
  <si>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</si>
  <si>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</si>
  <si>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</si>
  <si>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</si>
  <si>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</si>
  <si>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</si>
  <si>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</si>
  <si>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</si>
  <si>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</si>
  <si>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</si>
  <si>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</si>
  <si>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</si>
  <si>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</si>
  <si>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</si>
  <si>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</si>
  <si>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</si>
  <si>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</si>
  <si>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</si>
  <si>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</si>
  <si>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</si>
  <si>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</si>
  <si>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</si>
  <si>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</si>
  <si>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</si>
  <si>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</si>
  <si>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</si>
  <si>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</si>
  <si>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</si>
  <si>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</si>
  <si>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</si>
  <si>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</si>
  <si>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</si>
  <si>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</si>
  <si>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</si>
  <si>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</si>
  <si>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</si>
  <si>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</si>
  <si>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</si>
  <si>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</si>
  <si>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</si>
  <si>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</si>
  <si>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</si>
  <si>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</si>
  <si>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</si>
  <si>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</si>
  <si>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</si>
  <si>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</si>
  <si>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</si>
  <si>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</si>
  <si>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</si>
  <si>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</si>
  <si>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</si>
  <si>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</si>
  <si>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</si>
  <si>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</si>
  <si>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</si>
  <si>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</si>
  <si>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</si>
  <si>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</si>
  <si>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</si>
  <si>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</si>
  <si>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</si>
  <si>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</si>
  <si>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</si>
  <si>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</si>
  <si>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</si>
  <si>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</si>
  <si>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</si>
  <si>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</si>
  <si>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</si>
  <si>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</si>
  <si>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</si>
  <si>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</si>
  <si>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</si>
  <si>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</si>
  <si>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</si>
  <si>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</si>
  <si>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</si>
  <si>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</si>
  <si>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</si>
  <si>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</si>
  <si>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</si>
  <si>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</si>
  <si>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</si>
  <si>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</si>
  <si>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</si>
  <si>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</si>
  <si>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</si>
  <si>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</si>
  <si>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</si>
  <si>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</si>
  <si>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</si>
  <si>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</si>
  <si>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</si>
  <si>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</si>
  <si>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</si>
  <si>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</si>
  <si>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</si>
  <si>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</si>
  <si>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</si>
  <si>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</si>
  <si>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</si>
  <si>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</si>
  <si>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</si>
  <si>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</si>
  <si>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</si>
  <si>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</si>
  <si>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</si>
  <si>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</si>
  <si>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</si>
  <si>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</si>
  <si>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</si>
  <si>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</si>
  <si>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</si>
  <si>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</si>
  <si>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</si>
  <si>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</si>
  <si>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</si>
  <si>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</si>
  <si>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</si>
  <si>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</si>
  <si>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</si>
  <si>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</si>
  <si>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</si>
  <si>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</si>
  <si>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</si>
  <si>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</si>
  <si>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</si>
  <si>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</si>
  <si>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</si>
  <si>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</si>
  <si>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</si>
  <si>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</si>
  <si>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</si>
  <si>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</si>
  <si>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</si>
  <si>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</si>
  <si>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</si>
  <si>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</si>
  <si>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</si>
  <si>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</si>
  <si>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</si>
  <si>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</si>
  <si>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</si>
  <si>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</si>
  <si>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</si>
  <si>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</si>
  <si>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</si>
  <si>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</si>
  <si>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</si>
  <si>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</si>
  <si>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</si>
  <si>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</si>
  <si>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</si>
  <si>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</si>
  <si>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</si>
  <si>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</si>
  <si>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</si>
  <si>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</si>
  <si>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</si>
  <si>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</si>
  <si>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</si>
  <si>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</si>
  <si>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</si>
  <si>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</si>
  <si>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</si>
  <si>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</si>
  <si>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</si>
  <si>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</si>
  <si>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</si>
  <si>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</si>
  <si>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</si>
  <si>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</si>
  <si>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</si>
  <si>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</si>
  <si>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</si>
  <si>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</si>
  <si>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</si>
  <si>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</si>
  <si>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</si>
  <si>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</si>
  <si>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</si>
  <si>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</si>
  <si>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</si>
  <si>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</si>
  <si>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</si>
  <si>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</si>
  <si>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</si>
  <si>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</si>
  <si>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</si>
  <si>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</si>
  <si>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</si>
  <si>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</si>
  <si>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</si>
  <si>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</si>
  <si>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</si>
  <si>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</si>
  <si>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</si>
  <si>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</si>
  <si>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</si>
  <si>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</si>
  <si>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</si>
  <si>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</si>
  <si>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</si>
  <si>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</si>
  <si>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</si>
  <si>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</si>
  <si>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</si>
  <si>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</si>
  <si>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</si>
  <si>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</si>
  <si>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</si>
  <si>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</si>
  <si>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</si>
  <si>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</si>
  <si>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</si>
  <si>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</si>
  <si>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</si>
  <si>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</si>
  <si>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</si>
  <si>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</si>
  <si>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</si>
  <si>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</si>
  <si>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</si>
  <si>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</si>
  <si>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</si>
  <si>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</si>
  <si>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</si>
  <si>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</si>
  <si>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</si>
  <si>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</si>
  <si>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</si>
  <si>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</si>
  <si>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</si>
  <si>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</si>
  <si>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</si>
  <si>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</si>
  <si>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</si>
  <si>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</si>
  <si>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</si>
  <si>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</si>
  <si>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</si>
  <si>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</si>
  <si>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</si>
  <si>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</si>
  <si>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</si>
  <si>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</si>
  <si>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</si>
  <si>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</si>
  <si>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</si>
  <si>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</si>
  <si>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</si>
  <si>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</si>
  <si>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</si>
  <si>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</si>
  <si>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</si>
  <si>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</si>
  <si>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</si>
  <si>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</si>
  <si>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</si>
  <si>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</si>
  <si>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</si>
  <si>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</si>
  <si>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</si>
  <si>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</si>
  <si>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</si>
  <si>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</si>
  <si>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</si>
  <si>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</si>
  <si>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</si>
  <si>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</si>
  <si>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</si>
  <si>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</si>
  <si>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</si>
  <si>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</si>
  <si>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</si>
  <si>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</si>
  <si>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</si>
  <si>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</si>
  <si>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</si>
  <si>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</si>
  <si>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</si>
  <si>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</si>
  <si>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</si>
  <si>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</si>
  <si>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</si>
  <si>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</si>
  <si>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</si>
  <si>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</si>
  <si>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</si>
  <si>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</si>
  <si>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</si>
  <si>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</si>
  <si>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</si>
  <si>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</si>
  <si>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</si>
  <si>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</si>
  <si>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</si>
  <si>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</si>
  <si>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</si>
  <si>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</si>
  <si>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</si>
  <si>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</si>
  <si>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</si>
  <si>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</si>
  <si>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</si>
  <si>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</si>
  <si>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</si>
  <si>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</si>
  <si>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</si>
  <si>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</si>
  <si>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</si>
  <si>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</si>
  <si>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</si>
  <si>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</si>
  <si>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</si>
  <si>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</si>
  <si>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</si>
  <si>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</si>
  <si>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</si>
  <si>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</si>
  <si>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</si>
  <si>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</si>
  <si>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</si>
  <si>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</si>
  <si>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</si>
  <si>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</si>
  <si>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</si>
  <si>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</si>
  <si>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</si>
  <si>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</si>
  <si>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</si>
  <si>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</si>
  <si>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</si>
  <si>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</si>
  <si>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</si>
  <si>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</si>
  <si>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</si>
  <si>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</si>
  <si>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</si>
  <si>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</si>
  <si>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</si>
  <si>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</si>
  <si>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</si>
  <si>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</si>
  <si>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</si>
  <si>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</si>
  <si>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</si>
  <si>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</si>
  <si>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</si>
  <si>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</si>
  <si>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</si>
  <si>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</si>
  <si>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</si>
  <si>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</si>
  <si>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</si>
  <si>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</si>
  <si>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</si>
  <si>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</si>
  <si>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</si>
  <si>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</si>
  <si>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</si>
  <si>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</si>
  <si>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</si>
  <si>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</si>
  <si>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</si>
  <si>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</si>
  <si>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</si>
  <si>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</si>
  <si>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</si>
  <si>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</si>
  <si>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</si>
  <si>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</si>
  <si>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</si>
  <si>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</si>
  <si>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</si>
  <si>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</si>
  <si>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</si>
  <si>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</si>
  <si>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</si>
  <si>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</si>
  <si>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</si>
  <si>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</si>
  <si>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</si>
  <si>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</si>
  <si>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</si>
  <si>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</si>
  <si>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</si>
  <si>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</si>
  <si>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</si>
  <si>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</si>
  <si>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</si>
  <si>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</si>
  <si>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</si>
  <si>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</si>
  <si>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</si>
  <si>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</si>
  <si>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</si>
  <si>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</si>
  <si>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</si>
  <si>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</si>
  <si>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</si>
  <si>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</si>
  <si>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</si>
  <si>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</si>
  <si>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</si>
  <si>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</si>
  <si>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</si>
  <si>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</si>
  <si>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</si>
  <si>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</si>
  <si>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</si>
  <si>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</si>
  <si>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</si>
  <si>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</si>
  <si>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</si>
  <si>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</si>
  <si>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</si>
  <si>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</si>
  <si>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</si>
  <si>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</si>
  <si>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</si>
  <si>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</si>
  <si>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</si>
  <si>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</si>
  <si>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</si>
  <si>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</si>
  <si>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</si>
  <si>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</si>
  <si>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</si>
  <si>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</si>
  <si>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</si>
  <si>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</si>
  <si>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</si>
  <si>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</si>
  <si>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</si>
  <si>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</si>
  <si>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</si>
  <si>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</si>
  <si>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</si>
  <si>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</si>
  <si>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</si>
  <si>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</si>
  <si>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</si>
  <si>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</si>
  <si>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</si>
  <si>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</si>
  <si>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</si>
  <si>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</si>
  <si>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</si>
  <si>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</si>
  <si>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</si>
  <si>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</si>
  <si>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</si>
  <si>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</si>
  <si>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</si>
  <si>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</si>
  <si>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</si>
  <si>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</si>
  <si>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</si>
  <si>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</si>
  <si>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</si>
  <si>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</si>
  <si>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</si>
  <si>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</si>
  <si>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</si>
  <si>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</si>
  <si>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</si>
  <si>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</si>
  <si>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</si>
  <si>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</si>
  <si>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</si>
  <si>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</si>
  <si>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</si>
  <si>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</si>
  <si>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</si>
  <si>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</si>
  <si>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</si>
  <si>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</si>
  <si>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</si>
  <si>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</si>
  <si>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</si>
  <si>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</si>
  <si>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</si>
  <si>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</si>
  <si>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</si>
  <si>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</si>
  <si>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</si>
  <si>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</si>
  <si>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</si>
  <si>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</si>
  <si>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</si>
  <si>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</si>
  <si>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</si>
  <si>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</si>
  <si>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</si>
  <si>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</si>
  <si>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</si>
  <si>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</si>
  <si>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</si>
  <si>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</si>
  <si>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</si>
  <si>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</si>
  <si>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</si>
  <si>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</si>
  <si>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</si>
  <si>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</si>
  <si>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</si>
  <si>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</si>
  <si>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</si>
  <si>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</si>
  <si>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</si>
  <si>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</si>
  <si>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</si>
  <si>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</si>
  <si>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</si>
  <si>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</si>
  <si>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</si>
  <si>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</si>
  <si>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</si>
  <si>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</si>
  <si>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</si>
  <si>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</si>
  <si>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</si>
  <si>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</si>
  <si>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</si>
  <si>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</si>
  <si>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</si>
  <si>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</si>
  <si>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</si>
  <si>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</si>
  <si>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</si>
  <si>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</si>
  <si>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</si>
  <si>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</si>
  <si>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</si>
  <si>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</si>
  <si>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</si>
  <si>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</si>
  <si>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</si>
  <si>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</si>
  <si>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</si>
  <si>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</si>
  <si>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</si>
  <si>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</si>
  <si>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</si>
  <si>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</si>
  <si>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</si>
  <si>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</si>
  <si>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</si>
  <si>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</si>
  <si>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</si>
  <si>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</si>
  <si>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</si>
  <si>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</si>
  <si>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</si>
  <si>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</si>
  <si>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</si>
  <si>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</si>
  <si>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</si>
  <si>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</si>
  <si>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</si>
  <si>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</si>
  <si>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</si>
  <si>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</si>
  <si>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</si>
  <si>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</si>
  <si>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</si>
  <si>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</si>
  <si>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</si>
  <si>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</si>
  <si>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</si>
  <si>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</si>
  <si>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</si>
  <si>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</si>
  <si>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</si>
  <si>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</si>
  <si>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</si>
  <si>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</si>
  <si>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</si>
  <si>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</si>
  <si>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</si>
  <si>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</si>
  <si>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</si>
  <si>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</si>
  <si>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</si>
  <si>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</si>
  <si>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</si>
  <si>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</si>
  <si>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</si>
  <si>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</si>
  <si>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</si>
  <si>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</si>
  <si>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</si>
  <si>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</si>
  <si>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</si>
  <si>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</si>
  <si>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</si>
  <si>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</si>
  <si>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</si>
  <si>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</si>
  <si>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</si>
  <si>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</si>
  <si>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</si>
  <si>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</si>
  <si>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</si>
  <si>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</si>
  <si>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</si>
  <si>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</si>
  <si>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</si>
  <si>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</si>
  <si>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</si>
  <si>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</si>
  <si>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</si>
  <si>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</si>
  <si>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</si>
  <si>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</si>
  <si>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</si>
  <si>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</si>
  <si>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</si>
  <si>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</si>
  <si>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</si>
  <si>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</si>
  <si>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</si>
  <si>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</si>
  <si>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</si>
  <si>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</si>
  <si>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</si>
  <si>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</si>
  <si>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</si>
  <si>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</si>
  <si>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</si>
  <si>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</si>
  <si>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</si>
  <si>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</si>
  <si>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</si>
  <si>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</si>
  <si>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</si>
  <si>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</si>
  <si>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</si>
  <si>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</si>
  <si>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</si>
  <si>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</si>
  <si>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</si>
  <si>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</si>
  <si>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</si>
  <si>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</si>
  <si>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</si>
  <si>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</si>
  <si>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</si>
  <si>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</si>
  <si>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</si>
  <si>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</si>
  <si>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</si>
  <si>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</si>
  <si>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</si>
  <si>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</si>
  <si>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</si>
  <si>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</si>
  <si>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</si>
  <si>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</si>
  <si>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</si>
  <si>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</si>
  <si>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</si>
  <si>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</si>
  <si>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</si>
  <si>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</si>
  <si>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</si>
  <si>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</si>
  <si>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</si>
  <si>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</si>
  <si>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</si>
  <si>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</si>
  <si>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</si>
  <si>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</si>
  <si>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</si>
  <si>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</si>
  <si>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</si>
  <si>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</si>
  <si>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</si>
  <si>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</si>
  <si>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</si>
  <si>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</si>
  <si>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</si>
  <si>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</si>
  <si>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</si>
  <si>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</si>
  <si>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</si>
  <si>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</si>
  <si>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</si>
  <si>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</si>
  <si>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</si>
  <si>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</si>
  <si>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</si>
  <si>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</si>
  <si>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</si>
  <si>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</si>
  <si>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</si>
  <si>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</si>
  <si>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</si>
  <si>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</si>
  <si>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</si>
  <si>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</si>
  <si>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</si>
  <si>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</si>
  <si>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</si>
  <si>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</si>
  <si>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</si>
  <si>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</si>
  <si>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</si>
  <si>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</si>
  <si>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</si>
  <si>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</si>
  <si>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</si>
  <si>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</si>
  <si>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</si>
  <si>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</si>
  <si>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</si>
  <si>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</si>
  <si>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</si>
  <si>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</si>
  <si>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</si>
  <si>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</si>
  <si>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</si>
  <si>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</si>
  <si>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</si>
  <si>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</si>
  <si>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</si>
  <si>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</si>
  <si>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</si>
  <si>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</si>
  <si>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</si>
  <si>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</si>
  <si>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</si>
  <si>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</si>
  <si>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</si>
  <si>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</si>
  <si>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</si>
  <si>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</si>
  <si>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</si>
  <si>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</si>
  <si>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</si>
  <si>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</si>
  <si>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</si>
  <si>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</si>
  <si>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</si>
  <si>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</si>
  <si>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</si>
  <si>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</si>
  <si>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</si>
  <si>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</si>
  <si>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</si>
  <si>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</si>
  <si>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</si>
  <si>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</si>
  <si>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</si>
  <si>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</si>
  <si>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</si>
  <si>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</si>
  <si>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</si>
  <si>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</si>
  <si>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</si>
  <si>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</si>
  <si>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</si>
  <si>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</si>
  <si>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</si>
  <si>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</si>
  <si>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</si>
  <si>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</si>
  <si>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</si>
  <si>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</si>
  <si>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</si>
  <si>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</si>
  <si>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</si>
  <si>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</si>
  <si>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</si>
  <si>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</si>
  <si>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</si>
  <si>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</si>
  <si>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</si>
  <si>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</si>
  <si>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</si>
  <si>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</si>
  <si>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</si>
  <si>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</si>
  <si>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</si>
  <si>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</si>
  <si>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</si>
  <si>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</si>
  <si>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</si>
  <si>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</si>
  <si>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</si>
  <si>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</si>
  <si>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</si>
  <si>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</si>
  <si>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</si>
  <si>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</si>
  <si>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</si>
  <si>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</si>
  <si>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</si>
  <si>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</si>
  <si>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</si>
  <si>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</si>
  <si>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</si>
  <si>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</si>
  <si>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</si>
  <si>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</si>
  <si>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</si>
  <si>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</si>
  <si>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</si>
  <si>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</si>
  <si>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</si>
  <si>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</si>
  <si>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</si>
  <si>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</si>
  <si>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</si>
  <si>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</si>
  <si>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</si>
  <si>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</si>
  <si>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</si>
  <si>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</si>
  <si>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</si>
  <si>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</si>
  <si>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</si>
  <si>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</si>
  <si>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</si>
  <si>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</si>
  <si>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</si>
  <si>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</si>
  <si>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</si>
  <si>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</si>
  <si>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</si>
  <si>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</si>
  <si>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</si>
  <si>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</si>
  <si>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</si>
  <si>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</si>
  <si>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</si>
  <si>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</si>
  <si>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</si>
  <si>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</si>
  <si>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</si>
  <si>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</si>
  <si>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</si>
  <si>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</si>
  <si>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</si>
  <si>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</si>
  <si>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</si>
  <si>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</si>
  <si>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</si>
  <si>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</si>
  <si>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</si>
  <si>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</si>
  <si>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</si>
  <si>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</si>
  <si>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</si>
  <si>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</si>
  <si>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</si>
  <si>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</si>
  <si>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</si>
  <si>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</si>
  <si>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</si>
  <si>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</si>
  <si>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</si>
  <si>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</si>
  <si>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</si>
  <si>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</si>
  <si>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</si>
  <si>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</si>
  <si>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</si>
  <si>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</si>
  <si>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</si>
  <si>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</si>
  <si>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</si>
  <si>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</si>
  <si>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</si>
  <si>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</si>
  <si>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</si>
  <si>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</si>
  <si>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</si>
  <si>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</si>
  <si>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</si>
  <si>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</si>
  <si>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</si>
  <si>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</si>
  <si>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</si>
  <si>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</si>
  <si>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</si>
  <si>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</si>
  <si>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</si>
  <si>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</si>
  <si>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</si>
  <si>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</si>
  <si>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</si>
  <si>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</si>
  <si>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</si>
  <si>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</si>
  <si>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</si>
  <si>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</si>
  <si>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</si>
  <si>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</si>
  <si>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</si>
  <si>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</si>
  <si>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</si>
  <si>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</si>
  <si>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</si>
  <si>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</si>
  <si>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</si>
  <si>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</si>
  <si>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</si>
  <si>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</si>
  <si>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</si>
  <si>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</si>
  <si>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</si>
  <si>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</si>
  <si>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</si>
  <si>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</si>
  <si>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</si>
  <si>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</si>
  <si>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</si>
  <si>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</si>
  <si>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</si>
  <si>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</si>
  <si>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</si>
  <si>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</si>
  <si>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</si>
  <si>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</si>
  <si>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</si>
  <si>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</si>
  <si>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</si>
  <si>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</si>
  <si>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</si>
  <si>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</si>
  <si>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</si>
  <si>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</si>
  <si>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</si>
  <si>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</si>
  <si>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</si>
  <si>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</si>
  <si>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</si>
  <si>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</si>
  <si>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</si>
  <si>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</si>
  <si>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</si>
  <si>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</si>
  <si>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</si>
  <si>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</si>
  <si>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</si>
  <si>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</si>
  <si>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</si>
  <si>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</si>
  <si>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</si>
  <si>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</si>
  <si>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</si>
  <si>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</si>
  <si>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</si>
  <si>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</si>
  <si>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</si>
  <si>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</si>
  <si>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</si>
  <si>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</si>
  <si>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</si>
  <si>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</si>
  <si>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</si>
  <si>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</si>
  <si>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</si>
  <si>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</si>
  <si>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</si>
  <si>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</si>
  <si>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</si>
  <si>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</si>
  <si>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</si>
  <si>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</si>
  <si>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</si>
  <si>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</si>
  <si>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</si>
  <si>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</si>
  <si>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</si>
  <si>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</si>
  <si>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</si>
  <si>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</si>
  <si>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</si>
  <si>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</si>
  <si>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</si>
  <si>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</si>
  <si>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</si>
  <si>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</si>
  <si>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</si>
  <si>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</si>
  <si>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</si>
  <si>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</si>
  <si>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</si>
  <si>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</si>
  <si>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</si>
  <si>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</si>
  <si>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</si>
  <si>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</si>
  <si>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</si>
  <si>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</si>
  <si>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</si>
  <si>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</si>
  <si>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</si>
  <si>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</si>
  <si>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</si>
  <si>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</si>
  <si>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</si>
  <si>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</si>
  <si>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</si>
  <si>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</si>
  <si>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</si>
  <si>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</si>
  <si>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</si>
  <si>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</si>
  <si>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</si>
  <si>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</si>
  <si>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</si>
  <si>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</si>
  <si>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</si>
  <si>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</si>
  <si>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</si>
  <si>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</si>
  <si>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</si>
  <si>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</si>
  <si>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</si>
  <si>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</si>
  <si>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</si>
  <si>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</si>
  <si>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</si>
  <si>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</si>
  <si>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</si>
  <si>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</si>
  <si>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</si>
  <si>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</si>
  <si>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</si>
  <si>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</si>
  <si>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</si>
  <si>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</si>
  <si>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</si>
  <si>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</si>
  <si>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</si>
  <si>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</si>
  <si>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</si>
  <si>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</si>
  <si>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</si>
  <si>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</si>
  <si>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</si>
  <si>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</si>
  <si>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</si>
  <si>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</si>
  <si>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</si>
  <si>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</si>
  <si>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</si>
  <si>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</si>
  <si>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</si>
  <si>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</si>
  <si>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</si>
  <si>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</si>
  <si>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</si>
  <si>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</si>
  <si>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</si>
  <si>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</si>
  <si>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</si>
  <si>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</si>
  <si>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</si>
  <si>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</si>
  <si>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</si>
  <si>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</si>
  <si>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</si>
  <si>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</si>
  <si>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</si>
  <si>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</si>
  <si>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</si>
  <si>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</si>
  <si>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</si>
  <si>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</si>
  <si>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</si>
  <si>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</si>
  <si>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</si>
  <si>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</si>
  <si>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</si>
  <si>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</si>
  <si>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</si>
  <si>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</si>
  <si>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</si>
  <si>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</si>
  <si>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</si>
  <si>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</si>
  <si>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</si>
  <si>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</si>
  <si>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</si>
  <si>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</si>
  <si>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</si>
  <si>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</si>
  <si>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</si>
  <si>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</si>
  <si>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</si>
  <si>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</si>
  <si>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</si>
  <si>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</si>
  <si>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</si>
  <si>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</si>
  <si>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</si>
  <si>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</si>
  <si>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</si>
  <si>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</si>
  <si>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</si>
  <si>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</si>
  <si>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</si>
  <si>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</si>
  <si>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</si>
  <si>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</si>
  <si>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</si>
  <si>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</si>
  <si>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</si>
  <si>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</si>
  <si>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</si>
  <si>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</si>
  <si>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</si>
  <si>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</si>
  <si>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</si>
  <si>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</si>
  <si>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</si>
  <si>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</si>
  <si>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</si>
  <si>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</si>
  <si>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</si>
  <si>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</si>
  <si>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</si>
  <si>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</si>
  <si>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</si>
  <si>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</si>
  <si>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</si>
  <si>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</si>
  <si>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</si>
  <si>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</si>
  <si>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</si>
  <si>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</si>
  <si>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</si>
  <si>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</si>
  <si>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</si>
  <si>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</si>
  <si>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</si>
  <si>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</si>
  <si>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</si>
  <si>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</si>
  <si>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</si>
  <si>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</si>
  <si>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</si>
  <si>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</si>
  <si>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</si>
  <si>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</si>
  <si>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</si>
  <si>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</si>
  <si>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</si>
  <si>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</si>
  <si>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</si>
  <si>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</si>
  <si>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</si>
  <si>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</si>
  <si>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</si>
  <si>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</si>
  <si>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</si>
  <si>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</si>
  <si>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</si>
  <si>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</si>
  <si>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</si>
  <si>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</si>
  <si>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</si>
  <si>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</si>
  <si>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</si>
  <si>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</si>
  <si>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</si>
  <si>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</si>
  <si>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</si>
  <si>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</si>
  <si>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</si>
  <si>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</si>
  <si>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</si>
  <si>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</si>
  <si>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</si>
  <si>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</si>
  <si>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</si>
  <si>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</si>
  <si>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</si>
  <si>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</si>
  <si>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</si>
  <si>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</si>
  <si>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</si>
  <si>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</si>
  <si>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</si>
  <si>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</si>
  <si>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</si>
  <si>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</si>
  <si>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</si>
  <si>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</si>
  <si>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</si>
  <si>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</si>
  <si>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</si>
  <si>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</si>
  <si>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</si>
  <si>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</si>
  <si>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</si>
  <si>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</si>
  <si>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</si>
  <si>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</si>
  <si>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</si>
  <si>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</si>
  <si>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</si>
  <si>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</si>
  <si>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</si>
  <si>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</si>
  <si>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</si>
  <si>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</si>
  <si>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</si>
  <si>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</si>
  <si>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</si>
  <si>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</si>
  <si>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</si>
  <si>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</si>
  <si>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</si>
  <si>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</si>
  <si>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</si>
  <si>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</si>
  <si>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</si>
  <si>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</si>
  <si>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</si>
  <si>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</si>
  <si>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</si>
  <si>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</si>
  <si>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</si>
  <si>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</si>
  <si>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</si>
  <si>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</si>
  <si>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</si>
  <si>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</si>
  <si>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</si>
  <si>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</si>
  <si>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</si>
  <si>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</si>
  <si>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</si>
  <si>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</si>
  <si>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</si>
  <si>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</si>
  <si>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</si>
  <si>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</si>
  <si>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</si>
  <si>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</si>
  <si>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</si>
  <si>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</si>
  <si>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</si>
  <si>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</si>
  <si>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</si>
  <si>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</si>
  <si>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</si>
  <si>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</si>
  <si>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</si>
  <si>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</si>
  <si>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</si>
  <si>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</si>
  <si>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</si>
  <si>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</si>
  <si>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</si>
  <si>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</si>
  <si>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</si>
  <si>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</si>
  <si>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</si>
  <si>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</si>
  <si>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</si>
  <si>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</si>
  <si>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</si>
  <si>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</si>
  <si>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</si>
  <si>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</si>
  <si>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</si>
  <si>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</si>
  <si>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</si>
  <si>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</si>
  <si>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</si>
  <si>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</si>
  <si>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</si>
  <si>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</si>
  <si>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</si>
  <si>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</si>
  <si>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</si>
  <si>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</si>
  <si>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</si>
  <si>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</si>
  <si>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</si>
  <si>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</si>
  <si>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</si>
  <si>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</si>
  <si>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</si>
  <si>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</si>
  <si>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</si>
  <si>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</si>
  <si>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</si>
  <si>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</si>
  <si>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</si>
  <si>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</si>
  <si>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</si>
  <si>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</si>
  <si>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</si>
  <si>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</si>
  <si>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</si>
  <si>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</si>
  <si>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</si>
  <si>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</si>
  <si>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</si>
  <si>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</si>
  <si>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</si>
  <si>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</si>
  <si>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</si>
  <si>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</si>
  <si>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</si>
  <si>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</si>
  <si>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</si>
  <si>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</si>
  <si>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</si>
  <si>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</si>
  <si>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</si>
  <si>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</si>
  <si>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</si>
  <si>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</si>
  <si>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</si>
  <si>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</si>
  <si>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</si>
  <si>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</si>
  <si>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</si>
  <si>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</si>
  <si>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</si>
  <si>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</si>
  <si>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</si>
  <si>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</si>
  <si>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</si>
  <si>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</si>
  <si>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</si>
  <si>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</si>
  <si>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</si>
  <si>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</si>
  <si>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</si>
  <si>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</si>
  <si>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</si>
  <si>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</si>
  <si>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</si>
  <si>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</si>
  <si>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</si>
  <si>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</si>
  <si>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</si>
  <si>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</si>
  <si>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</si>
  <si>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</si>
  <si>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</si>
  <si>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</si>
  <si>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</si>
  <si>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</si>
  <si>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</si>
  <si>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</si>
  <si>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</si>
  <si>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</si>
  <si>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</si>
  <si>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</si>
  <si>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</si>
  <si>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</si>
  <si>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</si>
  <si>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</si>
  <si>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</si>
  <si>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</si>
  <si>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</si>
  <si>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</si>
  <si>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</si>
  <si>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</si>
  <si>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</si>
  <si>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</si>
  <si>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</si>
  <si>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</si>
  <si>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</si>
  <si>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</si>
  <si>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</si>
  <si>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</si>
  <si>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</si>
  <si>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</si>
  <si>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</si>
  <si>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</si>
  <si>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</si>
  <si>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</si>
  <si>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</si>
  <si>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</si>
  <si>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</si>
  <si>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</si>
  <si>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</si>
  <si>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</si>
  <si>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</si>
  <si>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</si>
  <si>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</si>
  <si>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</si>
  <si>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</si>
  <si>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</si>
  <si>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</si>
  <si>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</si>
  <si>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</si>
  <si>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</si>
  <si>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</si>
  <si>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</si>
  <si>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</si>
  <si>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</si>
  <si>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</si>
  <si>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</si>
  <si>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</si>
  <si>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</si>
  <si>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</si>
  <si>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</si>
  <si>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</si>
  <si>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</si>
  <si>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</si>
  <si>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</si>
  <si>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</si>
  <si>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</si>
  <si>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</si>
  <si>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</si>
  <si>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</si>
  <si>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</si>
  <si>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</si>
  <si>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</si>
  <si>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</si>
  <si>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</si>
  <si>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</si>
  <si>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</si>
  <si>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</si>
  <si>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</si>
  <si>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</si>
  <si>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</si>
  <si>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</si>
  <si>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</si>
  <si>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</si>
  <si>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</si>
  <si>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</si>
  <si>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</si>
  <si>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</si>
  <si>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</si>
  <si>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</si>
  <si>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</si>
  <si>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</si>
  <si>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</si>
  <si>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</si>
  <si>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</si>
  <si>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</si>
  <si>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</si>
  <si>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</si>
  <si>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</si>
  <si>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</si>
  <si>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</si>
  <si>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</si>
  <si>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</si>
  <si>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</si>
  <si>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</si>
  <si>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</si>
  <si>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</si>
  <si>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</si>
  <si>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</si>
  <si>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</si>
  <si>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</si>
  <si>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</si>
  <si>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</si>
  <si>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</si>
  <si>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</si>
  <si>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</si>
  <si>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</si>
  <si>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</si>
  <si>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</si>
  <si>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</si>
  <si>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</si>
  <si>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</si>
  <si>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</si>
  <si>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</si>
  <si>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</si>
  <si>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</si>
  <si>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</si>
  <si>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</si>
  <si>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</si>
  <si>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</si>
  <si>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</si>
  <si>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</si>
  <si>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</si>
  <si>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</si>
  <si>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</si>
  <si>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</si>
  <si>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</si>
  <si>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</si>
  <si>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</si>
  <si>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</si>
  <si>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</si>
  <si>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</si>
  <si>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</si>
  <si>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</si>
  <si>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</si>
  <si>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</si>
  <si>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</si>
  <si>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</si>
  <si>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</si>
  <si>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</si>
  <si>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</si>
  <si>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</si>
  <si>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</si>
  <si>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</si>
  <si>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</si>
  <si>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</si>
  <si>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</si>
  <si>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</si>
  <si>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</si>
  <si>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</si>
  <si>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</si>
  <si>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</si>
  <si>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</si>
  <si>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</si>
  <si>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</si>
  <si>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</si>
  <si>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</si>
  <si>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</si>
  <si>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</si>
  <si>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</si>
  <si>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</si>
  <si>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</si>
  <si>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</si>
  <si>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</si>
  <si>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</si>
  <si>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</si>
  <si>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</si>
  <si>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</si>
  <si>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</si>
  <si>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</si>
  <si>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</si>
  <si>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</si>
  <si>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</si>
  <si>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</si>
  <si>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</si>
  <si>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</si>
  <si>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</si>
  <si>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</si>
  <si>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</si>
  <si>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</si>
  <si>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</si>
  <si>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</si>
  <si>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</si>
  <si>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</si>
  <si>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</si>
  <si>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</si>
  <si>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</si>
  <si>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</si>
  <si>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</si>
  <si>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</si>
  <si>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</si>
  <si>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</si>
  <si>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</si>
  <si>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</si>
  <si>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</si>
  <si>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</si>
  <si>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</si>
  <si>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</si>
  <si>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</si>
  <si>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</si>
  <si>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</si>
  <si>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</si>
  <si>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</si>
  <si>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</si>
  <si>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</si>
  <si>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</si>
  <si>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</si>
  <si>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</si>
  <si>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</si>
  <si>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</si>
  <si>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</si>
  <si>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</si>
  <si>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</si>
  <si>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</si>
  <si>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</si>
  <si>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</si>
  <si>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</si>
  <si>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</si>
  <si>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</si>
  <si>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</si>
  <si>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</si>
  <si>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</si>
  <si>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</si>
  <si>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</si>
  <si>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</si>
  <si>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</si>
  <si>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</si>
  <si>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</si>
  <si>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</si>
  <si>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</si>
  <si>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</si>
  <si>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</si>
  <si>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</si>
  <si>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</si>
  <si>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</si>
  <si>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</si>
  <si>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</si>
  <si>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</si>
  <si>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</si>
  <si>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</si>
  <si>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</si>
  <si>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</si>
  <si>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</si>
  <si>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</si>
  <si>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</si>
  <si>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</si>
  <si>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</si>
  <si>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</si>
  <si>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</si>
  <si>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</si>
  <si>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</si>
  <si>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</si>
  <si>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</si>
  <si>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</si>
  <si>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</si>
  <si>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</si>
  <si>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</si>
  <si>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</si>
  <si>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</si>
  <si>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</si>
  <si>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</si>
  <si>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</si>
  <si>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</si>
  <si>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</si>
  <si>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</si>
  <si>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</si>
  <si>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</si>
  <si>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</si>
  <si>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</si>
  <si>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</si>
  <si>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</si>
  <si>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</si>
  <si>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</si>
  <si>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</si>
  <si>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</si>
  <si>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</si>
  <si>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</si>
  <si>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</si>
  <si>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</si>
  <si>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</si>
  <si>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</si>
  <si>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</si>
  <si>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</si>
  <si>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</si>
  <si>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</si>
  <si>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</si>
  <si>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</si>
  <si>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</si>
  <si>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</si>
  <si>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</si>
  <si>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</si>
  <si>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</si>
  <si>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</si>
  <si>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</si>
  <si>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</si>
  <si>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</si>
  <si>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</si>
  <si>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</si>
  <si>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</si>
  <si>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</si>
  <si>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</si>
  <si>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</si>
  <si>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</si>
  <si>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</si>
  <si>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</si>
  <si>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</si>
  <si>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</si>
  <si>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</si>
  <si>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</si>
  <si>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</si>
  <si>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</si>
  <si>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</si>
  <si>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</si>
  <si>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</si>
  <si>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</si>
  <si>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</si>
  <si>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</si>
  <si>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</si>
  <si>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</si>
  <si>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</si>
  <si>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</si>
  <si>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</si>
  <si>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</si>
  <si>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</si>
  <si>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</si>
  <si>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</si>
  <si>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</si>
  <si>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</si>
  <si>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</si>
  <si>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</si>
  <si>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</si>
  <si>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</si>
  <si>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</si>
  <si>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</si>
  <si>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</si>
  <si>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</si>
  <si>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</si>
  <si>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</si>
  <si>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</si>
  <si>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</si>
  <si>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</si>
  <si>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</si>
  <si>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</si>
  <si>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</si>
  <si>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</si>
  <si>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</si>
  <si>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</si>
  <si>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</si>
  <si>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</si>
  <si>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</si>
  <si>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</si>
  <si>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</si>
  <si>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</si>
  <si>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</si>
  <si>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</si>
  <si>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</si>
  <si>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</si>
  <si>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</si>
  <si>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</si>
  <si>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</si>
  <si>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</si>
  <si>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</si>
  <si>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</si>
  <si>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</si>
  <si>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</si>
  <si>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</si>
  <si>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</si>
  <si>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</si>
  <si>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</si>
  <si>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</si>
  <si>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</si>
  <si>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</si>
  <si>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</si>
  <si>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</si>
  <si>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</si>
  <si>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</si>
  <si>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</si>
  <si>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</si>
  <si>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</si>
  <si>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</si>
  <si>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</si>
  <si>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</si>
  <si>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</si>
  <si>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</si>
  <si>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</si>
  <si>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</si>
  <si>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</si>
  <si>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</si>
  <si>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</si>
  <si>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</si>
  <si>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</si>
  <si>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</si>
  <si>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</si>
  <si>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</si>
  <si>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</si>
  <si>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</si>
  <si>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</si>
  <si>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</si>
  <si>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</si>
  <si>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</si>
  <si>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</si>
  <si>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</si>
  <si>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</si>
  <si>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</si>
  <si>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</si>
  <si>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</si>
  <si>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</si>
  <si>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</si>
  <si>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</si>
  <si>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</si>
  <si>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</si>
  <si>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</si>
  <si>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</si>
  <si>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</si>
  <si>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</si>
  <si>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</si>
  <si>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</si>
  <si>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</si>
  <si>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</si>
  <si>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</si>
  <si>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</si>
  <si>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</si>
  <si>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</si>
  <si>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</si>
  <si>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</si>
  <si>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</si>
  <si>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</si>
  <si>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</si>
  <si>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</si>
  <si>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</si>
  <si>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</si>
  <si>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</si>
  <si>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</si>
  <si>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</si>
  <si>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</si>
  <si>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</si>
  <si>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</si>
  <si>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</si>
  <si>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</si>
  <si>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</si>
  <si>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</si>
  <si>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</si>
  <si>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</si>
  <si>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</si>
  <si>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</si>
  <si>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</si>
  <si>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</si>
  <si>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</si>
  <si>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</si>
  <si>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</si>
  <si>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</si>
  <si>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</si>
  <si>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</si>
  <si>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</si>
  <si>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</si>
  <si>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</si>
  <si>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</si>
  <si>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</si>
  <si>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</si>
  <si>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</si>
  <si>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</si>
  <si>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</si>
  <si>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</si>
  <si>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</si>
  <si>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</si>
  <si>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</si>
  <si>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</si>
  <si>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</si>
  <si>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</si>
  <si>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</si>
  <si>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</si>
  <si>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</si>
  <si>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</si>
  <si>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</si>
  <si>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</si>
  <si>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</si>
  <si>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</si>
  <si>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</si>
  <si>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</si>
  <si>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</si>
  <si>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</si>
  <si>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</si>
  <si>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</si>
  <si>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</si>
  <si>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</si>
  <si>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</si>
  <si>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</si>
  <si>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</si>
  <si>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</si>
  <si>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</si>
  <si>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</si>
  <si>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</si>
  <si>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</si>
  <si>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</si>
  <si>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</si>
  <si>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</si>
  <si>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</si>
  <si>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</si>
  <si>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</si>
  <si>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</si>
  <si>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</si>
  <si>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</si>
  <si>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</si>
  <si>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</si>
  <si>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</si>
  <si>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</si>
  <si>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</si>
  <si>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</si>
  <si>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</si>
  <si>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</si>
  <si>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</si>
  <si>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</si>
  <si>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</si>
  <si>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</si>
  <si>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</si>
  <si>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</si>
  <si>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</si>
  <si>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</si>
  <si>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</si>
  <si>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</si>
  <si>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</si>
  <si>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</si>
  <si>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</si>
  <si>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</si>
  <si>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</si>
  <si>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</si>
  <si>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</si>
  <si>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</si>
  <si>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</si>
  <si>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</si>
  <si>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</si>
  <si>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</si>
  <si>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</si>
  <si>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</si>
  <si>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</si>
  <si>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</si>
  <si>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</si>
  <si>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</si>
  <si>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</si>
  <si>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</si>
  <si>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</si>
  <si>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</si>
  <si>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</si>
  <si>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</si>
  <si>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</si>
  <si>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</si>
  <si>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</si>
  <si>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</si>
  <si>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</si>
  <si>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</si>
  <si>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</si>
  <si>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</si>
  <si>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</si>
  <si>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</si>
  <si>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</si>
  <si>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</si>
  <si>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</si>
  <si>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</si>
  <si>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</si>
  <si>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</si>
  <si>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</si>
  <si>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</si>
  <si>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</si>
  <si>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</si>
  <si>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</si>
  <si>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</si>
  <si>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</si>
  <si>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</si>
  <si>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</si>
  <si>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</si>
  <si>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</si>
  <si>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</si>
  <si>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</si>
  <si>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</si>
  <si>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</si>
  <si>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</si>
  <si>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</si>
  <si>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</si>
  <si>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</si>
  <si>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</si>
  <si>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</si>
  <si>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</si>
  <si>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</si>
  <si>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</si>
  <si>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</si>
  <si>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</si>
  <si>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</si>
  <si>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</si>
  <si>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</si>
  <si>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</si>
  <si>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</si>
  <si>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</si>
  <si>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</si>
  <si>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</si>
  <si>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</si>
  <si>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</si>
  <si>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</si>
  <si>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</si>
  <si>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</si>
  <si>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</si>
  <si>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</si>
  <si>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</si>
  <si>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</si>
  <si>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</si>
  <si>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</si>
  <si>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</si>
  <si>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</si>
  <si>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</si>
  <si>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</si>
  <si>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</si>
  <si>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</si>
  <si>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</si>
  <si>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</si>
  <si>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</si>
  <si>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</si>
  <si>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</si>
  <si>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</si>
  <si>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</si>
  <si>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</si>
  <si>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</si>
  <si>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</si>
  <si>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</si>
  <si>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</si>
  <si>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</si>
  <si>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</si>
  <si>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</si>
  <si>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</si>
  <si>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</si>
  <si>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</si>
  <si>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</si>
  <si>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</si>
  <si>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</si>
  <si>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</si>
  <si>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</si>
  <si>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</si>
  <si>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</si>
  <si>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</si>
  <si>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</si>
  <si>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</si>
  <si>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</si>
  <si>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</si>
  <si>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</si>
  <si>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</si>
  <si>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</si>
  <si>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</si>
  <si>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</si>
  <si>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</si>
  <si>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</si>
  <si>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</si>
  <si>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</si>
  <si>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</si>
  <si>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</si>
  <si>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</si>
  <si>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</si>
  <si>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</si>
  <si>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</si>
  <si>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</si>
  <si>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</si>
  <si>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</si>
  <si>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</si>
  <si>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</si>
  <si>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</si>
  <si>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</si>
  <si>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</si>
  <si>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</si>
  <si>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</si>
  <si>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</si>
  <si>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</si>
  <si>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</si>
  <si>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</si>
  <si>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</si>
  <si>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</si>
  <si>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</si>
  <si>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</si>
  <si>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</si>
  <si>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</si>
  <si>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</si>
  <si>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</si>
  <si>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</si>
  <si>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</si>
  <si>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</si>
  <si>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</si>
  <si>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</si>
  <si>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</si>
  <si>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</si>
  <si>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</si>
  <si>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</si>
  <si>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</si>
  <si>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</si>
  <si>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</si>
  <si>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</si>
  <si>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</si>
  <si>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</si>
  <si>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</si>
  <si>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</si>
  <si>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</si>
  <si>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</si>
  <si>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</si>
  <si>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</si>
  <si>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</si>
  <si>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</si>
  <si>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</si>
  <si>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</si>
  <si>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</si>
  <si>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</si>
  <si>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</si>
  <si>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</si>
  <si>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</si>
  <si>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</si>
  <si>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</si>
  <si>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</si>
  <si>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</si>
  <si>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</si>
  <si>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</si>
  <si>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</si>
  <si>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</si>
  <si>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</si>
  <si>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</si>
  <si>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</si>
  <si>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</si>
  <si>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</si>
  <si>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</si>
  <si>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</si>
  <si>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</si>
  <si>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</si>
  <si>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</si>
  <si>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</si>
  <si>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</si>
  <si>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</si>
  <si>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</si>
  <si>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</si>
  <si>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</si>
  <si>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</si>
  <si>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</si>
  <si>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</si>
  <si>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</si>
  <si>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</si>
  <si>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</si>
  <si>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</si>
  <si>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</si>
  <si>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</si>
  <si>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</si>
  <si>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</si>
  <si>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</si>
  <si>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</si>
  <si>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</si>
  <si>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</si>
  <si>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</si>
  <si>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</si>
  <si>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</si>
  <si>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</si>
  <si>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</si>
  <si>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</si>
  <si>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</si>
  <si>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</si>
  <si>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</si>
  <si>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</si>
  <si>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</si>
  <si>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</si>
  <si>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</si>
  <si>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</si>
  <si>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</si>
  <si>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</si>
  <si>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</si>
  <si>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</si>
  <si>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</si>
  <si>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</si>
  <si>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</si>
  <si>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</si>
  <si>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</si>
  <si>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</si>
  <si>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</si>
  <si>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</si>
  <si>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</si>
  <si>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</si>
  <si>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</si>
  <si>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</si>
  <si>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</si>
  <si>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</si>
  <si>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</si>
  <si>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</si>
  <si>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</si>
  <si>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</si>
  <si>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</si>
  <si>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</si>
  <si>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</si>
  <si>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</si>
  <si>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</si>
  <si>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</si>
  <si>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</si>
  <si>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</si>
  <si>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</si>
  <si>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</si>
  <si>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</si>
  <si>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</si>
  <si>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</si>
  <si>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</si>
  <si>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</si>
  <si>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</si>
  <si>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</si>
  <si>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</si>
  <si>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</si>
  <si>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</si>
  <si>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</si>
  <si>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</si>
  <si>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</si>
  <si>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</si>
  <si>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</si>
  <si>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</si>
  <si>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</si>
  <si>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</si>
  <si>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</si>
  <si>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</si>
  <si>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</si>
  <si>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</si>
  <si>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</si>
  <si>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</si>
  <si>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</si>
  <si>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</si>
  <si>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</si>
  <si>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</si>
  <si>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</si>
  <si>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</si>
  <si>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</si>
  <si>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</si>
  <si>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</si>
  <si>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</si>
  <si>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</si>
  <si>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</si>
  <si>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</si>
  <si>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</si>
  <si>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</si>
  <si>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</si>
  <si>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</si>
  <si>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</si>
  <si>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</si>
  <si>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</si>
  <si>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</si>
  <si>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</si>
  <si>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</si>
  <si>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</si>
  <si>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</si>
  <si>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</si>
  <si>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</si>
  <si>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</si>
  <si>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</si>
  <si>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</si>
  <si>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</si>
  <si>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</si>
  <si>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</si>
  <si>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</si>
  <si>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</si>
  <si>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</si>
  <si>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</si>
  <si>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</si>
  <si>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</si>
  <si>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</si>
  <si>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</si>
  <si>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</si>
  <si>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</si>
  <si>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</si>
  <si>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</si>
  <si>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</si>
  <si>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</si>
  <si>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</si>
  <si>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</si>
  <si>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</si>
  <si>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</si>
  <si>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</si>
  <si>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</si>
  <si>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</si>
  <si>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</si>
  <si>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</si>
  <si>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</si>
  <si>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</si>
  <si>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</si>
  <si>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</si>
  <si>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</si>
  <si>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</si>
  <si>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</si>
  <si>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</si>
  <si>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</si>
  <si>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</si>
  <si>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</si>
  <si>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</si>
  <si>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</si>
  <si>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</si>
  <si>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</si>
  <si>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</si>
  <si>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</si>
  <si>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</si>
  <si>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</si>
  <si>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</si>
  <si>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</si>
  <si>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</si>
  <si>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</si>
  <si>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</si>
  <si>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</si>
  <si>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</si>
  <si>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</si>
  <si>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</si>
  <si>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</si>
  <si>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</si>
  <si>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</si>
  <si>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</si>
  <si>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</si>
  <si>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</si>
  <si>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</si>
  <si>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</si>
  <si>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</si>
  <si>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</si>
  <si>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</si>
  <si>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</si>
  <si>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</si>
  <si>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</si>
  <si>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</si>
  <si>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</si>
  <si>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</si>
  <si>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</si>
  <si>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</si>
  <si>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</si>
  <si>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</si>
  <si>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</si>
  <si>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</si>
  <si>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</si>
  <si>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</si>
  <si>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</si>
  <si>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</si>
  <si>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</si>
  <si>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</si>
  <si>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</si>
  <si>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</si>
  <si>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</si>
  <si>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</si>
  <si>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</si>
  <si>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</si>
  <si>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</si>
  <si>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</si>
  <si>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</si>
  <si>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</si>
  <si>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</si>
  <si>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</si>
  <si>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</si>
  <si>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</si>
  <si>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</si>
  <si>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</si>
  <si>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</si>
  <si>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</si>
  <si>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</si>
  <si>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</si>
  <si>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</si>
  <si>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</si>
  <si>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</si>
  <si>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</si>
  <si>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</si>
  <si>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</si>
  <si>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</si>
  <si>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</si>
  <si>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</si>
  <si>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</si>
  <si>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</si>
  <si>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</si>
  <si>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</si>
  <si>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</si>
  <si>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</si>
  <si>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</si>
  <si>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</si>
  <si>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</si>
  <si>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</si>
  <si>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</si>
  <si>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</si>
  <si>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</si>
  <si>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</si>
  <si>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</si>
  <si>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</si>
  <si>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</si>
  <si>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</si>
  <si>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</si>
  <si>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</si>
  <si>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</si>
  <si>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</si>
  <si>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</si>
  <si>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</si>
  <si>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</si>
  <si>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</si>
  <si>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</si>
  <si>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</si>
  <si>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</si>
  <si>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</si>
  <si>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</si>
  <si>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</si>
  <si>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</si>
  <si>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</si>
  <si>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</si>
  <si>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</si>
  <si>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</si>
  <si>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</si>
  <si>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</si>
  <si>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</si>
  <si>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</si>
  <si>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</si>
  <si>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</si>
  <si>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</si>
  <si>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</si>
  <si>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</si>
  <si>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</si>
  <si>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</si>
  <si>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</si>
  <si>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</si>
  <si>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</si>
  <si>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</si>
  <si>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</si>
  <si>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</si>
  <si>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</si>
  <si>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</si>
  <si>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</si>
  <si>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</si>
  <si>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</si>
  <si>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</si>
  <si>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</si>
  <si>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</si>
  <si>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</si>
  <si>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</si>
  <si>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</si>
  <si>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</si>
  <si>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</si>
  <si>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</si>
  <si>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</si>
  <si>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</si>
  <si>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</si>
  <si>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</si>
  <si>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</si>
  <si>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</si>
  <si>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</si>
  <si>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</si>
  <si>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</si>
  <si>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</si>
  <si>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</si>
  <si>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</si>
  <si>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</si>
  <si>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</si>
  <si>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</si>
  <si>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</si>
  <si>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</si>
  <si>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</si>
  <si>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</si>
  <si>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</si>
  <si>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</si>
  <si>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</si>
  <si>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</si>
  <si>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</si>
  <si>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</si>
  <si>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</si>
  <si>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</si>
  <si>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</si>
  <si>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</si>
  <si>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</si>
  <si>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</si>
  <si>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</si>
  <si>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</si>
  <si>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</si>
  <si>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</si>
  <si>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</si>
  <si>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</si>
  <si>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</si>
  <si>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</si>
  <si>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</si>
  <si>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</si>
  <si>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</si>
  <si>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</si>
  <si>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</si>
  <si>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</si>
  <si>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</si>
  <si>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</si>
  <si>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</si>
  <si>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</si>
  <si>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</si>
  <si>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</si>
  <si>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</si>
  <si>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</si>
  <si>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</si>
  <si>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</si>
  <si>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</si>
  <si>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</si>
  <si>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</si>
  <si>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</si>
  <si>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</si>
  <si>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</si>
  <si>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</si>
  <si>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</si>
  <si>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</si>
  <si>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</si>
  <si>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</si>
  <si>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</si>
  <si>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</si>
  <si>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</si>
  <si>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</si>
  <si>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</si>
  <si>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</si>
  <si>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</si>
  <si>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</si>
  <si>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</si>
  <si>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</si>
  <si>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</si>
  <si>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</si>
  <si>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</si>
  <si>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</si>
  <si>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</si>
  <si>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</si>
  <si>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</si>
  <si>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</si>
  <si>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</si>
  <si>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</si>
  <si>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</si>
  <si>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</si>
  <si>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</si>
  <si>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</si>
  <si>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</si>
  <si>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</si>
  <si>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</si>
  <si>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</si>
  <si>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</si>
  <si>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</si>
  <si>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</si>
  <si>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</si>
  <si>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</si>
  <si>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</si>
  <si>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</si>
  <si>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</si>
  <si>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</si>
  <si>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</si>
  <si>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</si>
  <si>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</si>
  <si>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</si>
  <si>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</si>
  <si>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</si>
  <si>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</si>
  <si>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</si>
  <si>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</si>
  <si>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</si>
  <si>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</si>
  <si>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</si>
  <si>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</si>
  <si>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</si>
  <si>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</si>
  <si>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</si>
  <si>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</si>
  <si>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</si>
  <si>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</si>
  <si>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</si>
  <si>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</si>
  <si>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</si>
  <si>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</si>
  <si>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</si>
  <si>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</si>
  <si>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</si>
  <si>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</si>
  <si>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</si>
  <si>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</si>
  <si>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</si>
  <si>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</si>
  <si>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</si>
  <si>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</si>
  <si>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</si>
  <si>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</si>
  <si>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</si>
  <si>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</si>
  <si>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</si>
  <si>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</si>
  <si>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</si>
  <si>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</si>
  <si>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</si>
  <si>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</si>
  <si>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</si>
  <si>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</si>
  <si>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</si>
  <si>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</si>
  <si>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</si>
  <si>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</si>
  <si>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</si>
  <si>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</si>
  <si>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</si>
  <si>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</si>
  <si>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</si>
  <si>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</si>
  <si>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</si>
  <si>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</si>
  <si>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</si>
  <si>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</si>
  <si>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</si>
  <si>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</si>
  <si>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</si>
  <si>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</si>
  <si>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</si>
  <si>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</si>
  <si>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</si>
  <si>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</si>
  <si>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</si>
  <si>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</si>
  <si>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</si>
  <si>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</si>
  <si>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</si>
  <si>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</si>
  <si>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</si>
  <si>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</si>
  <si>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</si>
  <si>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</si>
  <si>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</si>
  <si>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</si>
  <si>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</si>
  <si>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</si>
  <si>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</si>
  <si>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</si>
  <si>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</si>
  <si>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</si>
  <si>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</si>
  <si>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</si>
  <si>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</si>
  <si>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</si>
  <si>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</si>
  <si>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</si>
  <si>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</si>
  <si>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</si>
  <si>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</si>
  <si>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</si>
  <si>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</si>
  <si>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</si>
  <si>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</si>
  <si>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</si>
  <si>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</si>
  <si>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</si>
  <si>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</si>
  <si>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</si>
  <si>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</si>
  <si>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</si>
  <si>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</si>
  <si>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</si>
  <si>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</si>
  <si>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</si>
  <si>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</si>
  <si>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</si>
  <si>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</si>
  <si>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</si>
  <si>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</si>
  <si>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</si>
  <si>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</si>
  <si>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</si>
  <si>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</si>
  <si>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</si>
  <si>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</si>
  <si>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</si>
  <si>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</si>
  <si>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</si>
  <si>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</si>
  <si>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</si>
  <si>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</si>
  <si>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</si>
  <si>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</si>
  <si>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</si>
  <si>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</si>
  <si>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</si>
  <si>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</si>
  <si>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</si>
  <si>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</si>
  <si>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</si>
  <si>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</si>
  <si>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</si>
  <si>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</si>
  <si>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</si>
  <si>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</si>
  <si>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</si>
  <si>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</si>
  <si>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</si>
  <si>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</si>
  <si>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</si>
  <si>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</si>
  <si>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</si>
  <si>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</si>
  <si>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</si>
  <si>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</si>
  <si>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</si>
  <si>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</si>
  <si>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</si>
  <si>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</si>
  <si>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</si>
  <si>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</si>
  <si>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</si>
  <si>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</si>
  <si>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</si>
  <si>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</si>
  <si>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</si>
  <si>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</si>
  <si>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</si>
  <si>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</si>
  <si>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</si>
  <si>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</si>
  <si>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</si>
  <si>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</si>
  <si>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</si>
  <si>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</si>
  <si>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</si>
  <si>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</si>
  <si>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</si>
  <si>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</si>
  <si>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</si>
  <si>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</si>
  <si>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</si>
  <si>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</si>
  <si>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</si>
  <si>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</si>
  <si>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</si>
  <si>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</si>
  <si>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</si>
  <si>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</si>
  <si>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</si>
  <si>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</si>
  <si>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</si>
  <si>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</si>
  <si>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</si>
  <si>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</si>
  <si>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</si>
  <si>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</si>
  <si>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</si>
  <si>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</si>
  <si>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</si>
  <si>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</si>
  <si>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</si>
  <si>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</si>
  <si>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</si>
  <si>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</si>
  <si>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</si>
  <si>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</si>
  <si>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</si>
  <si>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</si>
  <si>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</si>
  <si>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</si>
  <si>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</si>
  <si>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</si>
  <si>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</si>
  <si>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</si>
  <si>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</si>
  <si>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</si>
  <si>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</si>
  <si>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</si>
  <si>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</si>
  <si>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</si>
  <si>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</si>
  <si>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</si>
  <si>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</si>
  <si>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</si>
  <si>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</si>
  <si>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</si>
  <si>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</si>
  <si>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</si>
  <si>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</si>
  <si>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</si>
  <si>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</si>
  <si>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</si>
  <si>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</si>
  <si>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</si>
  <si>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</si>
  <si>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</si>
  <si>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</si>
  <si>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</si>
  <si>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</si>
  <si>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</si>
  <si>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</si>
  <si>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</si>
  <si>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</si>
  <si>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</si>
  <si>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</si>
  <si>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</si>
  <si>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</si>
  <si>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</si>
  <si>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</si>
  <si>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</si>
  <si>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</si>
  <si>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</si>
  <si>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</si>
  <si>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</si>
  <si>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</si>
  <si>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</si>
  <si>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</si>
  <si>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</si>
  <si>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</si>
  <si>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</si>
  <si>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</si>
  <si>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</si>
  <si>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</si>
  <si>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</si>
  <si>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</si>
  <si>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</si>
  <si>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</si>
  <si>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</si>
  <si>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</si>
  <si>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</si>
  <si>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</si>
  <si>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</si>
  <si>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</si>
  <si>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</si>
  <si>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</si>
  <si>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</si>
  <si>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</si>
  <si>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</si>
  <si>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</si>
  <si>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</si>
  <si>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</si>
  <si>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</si>
  <si>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</si>
  <si>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</si>
  <si>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</si>
  <si>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</si>
  <si>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</si>
  <si>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</si>
  <si>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</si>
  <si>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</si>
  <si>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</si>
  <si>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</si>
  <si>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</si>
  <si>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</si>
  <si>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</si>
  <si>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</si>
  <si>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</si>
  <si>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</si>
  <si>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</si>
  <si>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</si>
  <si>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</si>
  <si>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</si>
  <si>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</si>
  <si>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</si>
  <si>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</si>
  <si>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</si>
  <si>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</si>
  <si>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</si>
  <si>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</si>
  <si>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</si>
  <si>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</si>
  <si>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</si>
  <si>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</si>
  <si>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</si>
  <si>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</si>
  <si>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</si>
  <si>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</si>
  <si>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</si>
  <si>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</si>
  <si>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</si>
  <si>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</si>
  <si>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</si>
  <si>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</si>
  <si>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</si>
  <si>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</si>
  <si>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</si>
  <si>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</si>
  <si>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</si>
  <si>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</si>
  <si>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</si>
  <si>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</si>
  <si>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</si>
  <si>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</si>
  <si>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</si>
  <si>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</si>
  <si>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</si>
  <si>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</si>
  <si>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</si>
  <si>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</si>
  <si>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</si>
  <si>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</si>
  <si>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</si>
  <si>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</si>
  <si>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</si>
  <si>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</si>
  <si>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</si>
  <si>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</si>
  <si>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</si>
  <si>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</si>
  <si>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</si>
  <si>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</si>
  <si>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</si>
  <si>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</si>
  <si>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</si>
  <si>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</si>
  <si>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</si>
  <si>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</si>
  <si>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</si>
  <si>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</si>
  <si>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</si>
  <si>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</si>
  <si>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</si>
  <si>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</si>
  <si>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</si>
  <si>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</si>
  <si>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</si>
  <si>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</si>
  <si>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</si>
  <si>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</si>
  <si>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</si>
  <si>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</si>
  <si>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</si>
  <si>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</si>
  <si>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</si>
  <si>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</si>
  <si>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</si>
  <si>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</si>
  <si>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</si>
  <si>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</si>
  <si>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</si>
  <si>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</si>
  <si>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</si>
  <si>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</si>
  <si>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</si>
  <si>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</si>
  <si>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</si>
  <si>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</si>
  <si>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</si>
  <si>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</si>
  <si>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</si>
  <si>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</si>
  <si>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</si>
  <si>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</si>
  <si>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</si>
  <si>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</si>
  <si>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</si>
  <si>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</si>
  <si>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</si>
  <si>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</si>
  <si>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</si>
  <si>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</si>
  <si>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</si>
  <si>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</si>
  <si>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</si>
  <si>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</si>
  <si>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</si>
  <si>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</si>
  <si>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</si>
  <si>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</si>
  <si>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</si>
  <si>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</si>
  <si>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</si>
  <si>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</si>
  <si>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</si>
  <si>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</si>
  <si>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</si>
  <si>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</si>
  <si>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</si>
  <si>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</si>
  <si>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</si>
  <si>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</si>
  <si>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</si>
  <si>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</si>
  <si>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</si>
  <si>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</si>
  <si>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</si>
  <si>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</si>
  <si>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</si>
  <si>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</si>
  <si>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</si>
  <si>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</si>
  <si>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</si>
  <si>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</si>
  <si>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</si>
  <si>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</si>
  <si>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</si>
  <si>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</si>
  <si>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</si>
  <si>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</si>
  <si>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</si>
  <si>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</si>
  <si>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</si>
  <si>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</si>
  <si>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</si>
  <si>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</si>
  <si>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</si>
  <si>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</si>
  <si>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</si>
  <si>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</si>
  <si>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</si>
  <si>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</si>
  <si>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</si>
  <si>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</si>
  <si>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</si>
  <si>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</si>
  <si>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</si>
  <si>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</si>
  <si>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</si>
  <si>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</si>
  <si>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</si>
  <si>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</si>
  <si>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</si>
  <si>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</si>
  <si>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</si>
  <si>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</si>
  <si>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</si>
  <si>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</si>
  <si>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</si>
  <si>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</si>
  <si>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</si>
  <si>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</si>
  <si>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</si>
  <si>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</si>
  <si>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</si>
  <si>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</si>
  <si>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</si>
  <si>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</si>
  <si>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</si>
  <si>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</si>
  <si>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</si>
  <si>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</si>
  <si>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</si>
  <si>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</si>
  <si>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</si>
  <si>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</si>
  <si>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</si>
  <si>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</si>
  <si>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</si>
  <si>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</si>
  <si>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</si>
  <si>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</si>
  <si>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</si>
  <si>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</si>
  <si>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</si>
  <si>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</si>
  <si>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</si>
  <si>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</si>
  <si>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</si>
  <si>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</si>
  <si>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</si>
  <si>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</si>
  <si>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</si>
  <si>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</si>
  <si>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</si>
  <si>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</si>
  <si>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</si>
  <si>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</si>
  <si>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</si>
  <si>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</si>
  <si>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</si>
  <si>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</si>
  <si>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</si>
  <si>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</si>
  <si>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</si>
  <si>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</si>
  <si>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</si>
  <si>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</si>
  <si>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</si>
  <si>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</si>
  <si>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</si>
  <si>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</si>
  <si>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</si>
  <si>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</si>
  <si>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</si>
  <si>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</si>
  <si>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</si>
  <si>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</si>
  <si>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</si>
  <si>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</si>
  <si>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</si>
  <si>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</si>
  <si>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</si>
  <si>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</si>
  <si>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</si>
  <si>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</si>
  <si>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</si>
  <si>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</si>
  <si>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</si>
  <si>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</si>
  <si>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</si>
  <si>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</si>
  <si>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</si>
  <si>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</si>
  <si>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</si>
  <si>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</si>
  <si>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</si>
  <si>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</si>
  <si>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</si>
  <si>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</si>
  <si>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</si>
  <si>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</si>
  <si>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</si>
  <si>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</si>
  <si>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</si>
  <si>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</si>
  <si>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</si>
  <si>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</si>
  <si>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</si>
  <si>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</si>
  <si>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</si>
  <si>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</si>
  <si>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</si>
  <si>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</si>
  <si>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</si>
  <si>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</si>
  <si>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</si>
  <si>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</si>
  <si>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</si>
  <si>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</si>
  <si>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</si>
  <si>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</si>
  <si>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</si>
  <si>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</si>
  <si>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</si>
  <si>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</si>
  <si>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</si>
  <si>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</si>
  <si>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</si>
  <si>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</si>
  <si>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</si>
  <si>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</si>
  <si>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</si>
  <si>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</si>
  <si>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</si>
  <si>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</si>
  <si>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</si>
  <si>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</si>
  <si>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</si>
  <si>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</si>
  <si>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</si>
  <si>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</si>
  <si>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</si>
  <si>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</si>
  <si>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</si>
  <si>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</si>
  <si>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</si>
  <si>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</si>
  <si>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</si>
  <si>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</si>
  <si>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</si>
  <si>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</si>
  <si>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</si>
  <si>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</si>
  <si>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</si>
  <si>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</si>
  <si>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</si>
  <si>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</si>
  <si>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</si>
  <si>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</si>
  <si>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</si>
  <si>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</si>
  <si>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</si>
  <si>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</si>
  <si>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</si>
  <si>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</si>
  <si>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</si>
  <si>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</si>
  <si>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</si>
  <si>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</si>
  <si>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</si>
  <si>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</si>
  <si>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</si>
  <si>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</si>
  <si>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</si>
  <si>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</si>
  <si>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</si>
  <si>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</si>
  <si>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</si>
  <si>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</si>
  <si>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</si>
  <si>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</si>
  <si>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</si>
  <si>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</si>
  <si>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</si>
  <si>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</si>
  <si>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</si>
  <si>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</si>
  <si>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</si>
  <si>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</si>
  <si>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</si>
  <si>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</si>
  <si>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</si>
  <si>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</si>
  <si>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</si>
  <si>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</si>
  <si>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</si>
  <si>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</si>
  <si>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</si>
  <si>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</si>
  <si>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</si>
  <si>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</si>
  <si>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</si>
  <si>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</si>
  <si>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</si>
  <si>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</si>
  <si>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</si>
  <si>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</si>
  <si>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</si>
  <si>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</si>
  <si>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</si>
  <si>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</si>
  <si>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</si>
  <si>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</si>
  <si>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</si>
  <si>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</si>
  <si>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</si>
  <si>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</si>
  <si>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</si>
  <si>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</si>
  <si>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</si>
  <si>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</si>
  <si>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</si>
  <si>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</si>
  <si>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</si>
  <si>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</si>
  <si>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</si>
  <si>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</si>
  <si>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</si>
  <si>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</si>
  <si>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</si>
  <si>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</si>
  <si>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</si>
  <si>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</si>
  <si>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</si>
  <si>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</si>
  <si>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</si>
  <si>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</si>
  <si>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</si>
  <si>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</si>
  <si>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</si>
  <si>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</si>
  <si>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</si>
  <si>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</si>
  <si>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</si>
  <si>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</si>
  <si>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</si>
  <si>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</si>
  <si>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</si>
  <si>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</si>
  <si>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</si>
  <si>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</si>
  <si>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</si>
  <si>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</si>
  <si>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</si>
  <si>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</si>
  <si>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</si>
  <si>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</si>
  <si>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</si>
  <si>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</si>
  <si>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</si>
  <si>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</si>
  <si>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</si>
  <si>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</si>
  <si>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</si>
  <si>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</si>
  <si>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</si>
  <si>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</si>
  <si>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</si>
  <si>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</si>
  <si>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</si>
  <si>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</si>
  <si>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</si>
  <si>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</si>
  <si>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</si>
  <si>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</si>
  <si>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</si>
  <si>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</si>
  <si>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</si>
  <si>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</si>
  <si>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</si>
  <si>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</si>
  <si>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</si>
  <si>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</si>
  <si>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</si>
  <si>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</si>
  <si>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</si>
  <si>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</si>
  <si>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</si>
  <si>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</si>
  <si>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</si>
  <si>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</si>
  <si>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</si>
  <si>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</si>
  <si>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</si>
  <si>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</si>
  <si>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</si>
  <si>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</si>
  <si>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</si>
  <si>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</si>
  <si>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</si>
  <si>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</si>
  <si>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</si>
  <si>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</si>
  <si>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</si>
  <si>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</si>
  <si>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</si>
  <si>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</si>
  <si>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</si>
  <si>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</si>
  <si>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</si>
  <si>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</si>
  <si>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</si>
  <si>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</si>
  <si>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</si>
  <si>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</si>
  <si>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</si>
  <si>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</si>
  <si>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</si>
  <si>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</si>
  <si>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</si>
  <si>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</si>
  <si>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</si>
  <si>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</si>
  <si>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</si>
  <si>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</si>
  <si>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</si>
  <si>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</si>
  <si>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</si>
  <si>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</si>
  <si>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</si>
  <si>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</si>
  <si>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</si>
  <si>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</si>
  <si>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</si>
  <si>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</si>
  <si>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</si>
  <si>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</si>
  <si>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</si>
  <si>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</si>
  <si>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</si>
  <si>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</si>
  <si>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</si>
  <si>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</si>
  <si>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</si>
  <si>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</si>
  <si>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</si>
  <si>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</si>
  <si>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</si>
  <si>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</si>
  <si>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</si>
  <si>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</si>
  <si>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</si>
  <si>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</si>
  <si>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</si>
  <si>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</si>
  <si>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</si>
  <si>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</si>
  <si>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</si>
  <si>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</si>
  <si>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</si>
  <si>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</si>
  <si>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</si>
  <si>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</si>
  <si>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</si>
  <si>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</si>
  <si>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</si>
  <si>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</si>
  <si>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</si>
  <si>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</si>
  <si>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</si>
  <si>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</si>
  <si>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</si>
  <si>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</si>
  <si>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</si>
  <si>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</si>
  <si>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</si>
  <si>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</si>
  <si>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</si>
  <si>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</si>
  <si>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</si>
  <si>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</si>
  <si>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</si>
  <si>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</si>
  <si>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</si>
  <si>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</si>
  <si>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</si>
  <si>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</si>
  <si>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</si>
  <si>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</si>
  <si>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</si>
  <si>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</si>
  <si>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</si>
  <si>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</si>
  <si>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</si>
  <si>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</si>
  <si>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</si>
  <si>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</si>
  <si>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</si>
  <si>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</si>
  <si>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</si>
  <si>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</si>
  <si>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</si>
  <si>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</si>
  <si>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</si>
  <si>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</si>
  <si>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</si>
  <si>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</si>
  <si>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</si>
  <si>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</si>
  <si>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</si>
  <si>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</si>
  <si>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</si>
  <si>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</si>
  <si>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</si>
  <si>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</si>
  <si>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</si>
  <si>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</si>
  <si>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</si>
  <si>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</si>
  <si>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</si>
  <si>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</si>
  <si>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</si>
  <si>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</si>
  <si>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</si>
  <si>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</si>
  <si>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</si>
  <si>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</si>
  <si>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</si>
  <si>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</si>
  <si>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</si>
  <si>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</si>
  <si>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</si>
  <si>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</si>
  <si>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</si>
  <si>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</si>
  <si>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</si>
  <si>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</si>
  <si>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</si>
  <si>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</si>
  <si>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</si>
  <si>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</si>
  <si>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</si>
  <si>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</si>
  <si>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</si>
  <si>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</si>
  <si>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</si>
  <si>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</si>
  <si>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</si>
  <si>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</si>
  <si>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</si>
  <si>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</si>
  <si>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</si>
  <si>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</si>
  <si>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</si>
  <si>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</si>
  <si>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</si>
  <si>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</si>
  <si>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</si>
  <si>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</si>
  <si>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</si>
  <si>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</si>
  <si>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</si>
  <si>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</si>
  <si>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</si>
  <si>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</si>
  <si>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</si>
  <si>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</si>
  <si>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</si>
  <si>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</si>
  <si>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</si>
  <si>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</si>
  <si>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</si>
  <si>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</si>
  <si>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</si>
  <si>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</si>
  <si>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</si>
  <si>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</si>
  <si>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</si>
  <si>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</si>
  <si>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</si>
  <si>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</si>
  <si>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</si>
  <si>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</si>
  <si>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</si>
  <si>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</si>
  <si>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</si>
  <si>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</si>
  <si>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</si>
  <si>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</si>
  <si>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</si>
  <si>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</si>
  <si>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</si>
  <si>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</si>
  <si>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</si>
  <si>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</si>
  <si>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</si>
  <si>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</si>
  <si>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</si>
  <si>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</si>
  <si>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</si>
  <si>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</si>
  <si>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</si>
  <si>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</si>
  <si>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</si>
  <si>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</si>
  <si>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</si>
  <si>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</si>
  <si>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</si>
  <si>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</si>
  <si>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</si>
  <si>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</si>
  <si>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</si>
  <si>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</si>
  <si>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</si>
  <si>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</si>
  <si>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</si>
  <si>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</si>
  <si>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</si>
  <si>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</si>
  <si>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</si>
  <si>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</si>
  <si>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</si>
  <si>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</si>
  <si>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</si>
  <si>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</si>
  <si>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</si>
  <si>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</si>
  <si>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</si>
  <si>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</si>
  <si>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</si>
  <si>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</si>
  <si>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</si>
  <si>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</si>
  <si>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</si>
  <si>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</si>
  <si>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</si>
  <si>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</si>
  <si>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</si>
  <si>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</si>
  <si>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</si>
  <si>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</si>
  <si>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</si>
  <si>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</si>
  <si>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</si>
  <si>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</si>
  <si>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</si>
  <si>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</si>
  <si>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</si>
  <si>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</si>
  <si>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</si>
  <si>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</si>
  <si>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</si>
  <si>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</si>
  <si>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</si>
  <si>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</si>
  <si>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</si>
  <si>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</si>
  <si>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</si>
  <si>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</si>
  <si>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</si>
  <si>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</si>
  <si>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</si>
  <si>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</si>
  <si>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</si>
  <si>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</si>
  <si>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</si>
  <si>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</si>
  <si>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</si>
  <si>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</si>
  <si>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</si>
  <si>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</si>
  <si>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</si>
  <si>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</si>
  <si>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</si>
  <si>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</si>
  <si>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</si>
  <si>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</si>
  <si>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</si>
  <si>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</si>
  <si>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</si>
  <si>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</si>
  <si>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</si>
  <si>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</si>
  <si>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</si>
  <si>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</si>
  <si>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</si>
  <si>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</si>
  <si>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</si>
  <si>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</si>
  <si>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</si>
  <si>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</si>
  <si>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</si>
  <si>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</si>
  <si>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</si>
  <si>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</si>
  <si>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</si>
  <si>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</si>
  <si>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</si>
  <si>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</si>
  <si>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</si>
  <si>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</si>
  <si>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</si>
  <si>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</si>
  <si>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</si>
  <si>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</si>
  <si>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</si>
  <si>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</si>
  <si>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</si>
  <si>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</si>
  <si>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</si>
  <si>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</si>
  <si>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</si>
  <si>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</si>
  <si>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</si>
  <si>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</si>
  <si>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</si>
  <si>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</si>
  <si>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</si>
  <si>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</si>
  <si>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</si>
  <si>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</si>
  <si>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</si>
  <si>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</si>
  <si>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</si>
  <si>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</si>
  <si>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</si>
  <si>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</si>
  <si>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</si>
  <si>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</si>
  <si>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</si>
  <si>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</si>
  <si>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</si>
  <si>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</si>
  <si>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</si>
  <si>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</si>
  <si>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</si>
  <si>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</si>
  <si>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</si>
  <si>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</si>
  <si>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</si>
  <si>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</si>
  <si>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</si>
  <si>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</si>
  <si>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</si>
  <si>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</si>
  <si>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</si>
  <si>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</si>
  <si>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</si>
  <si>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</si>
  <si>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</si>
  <si>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</si>
  <si>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</si>
  <si>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</si>
  <si>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</si>
  <si>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</si>
  <si>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</si>
  <si>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</si>
  <si>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</si>
  <si>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</si>
  <si>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</si>
  <si>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</si>
  <si>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</si>
  <si>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</si>
  <si>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</si>
  <si>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</si>
  <si>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</si>
  <si>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</si>
  <si>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</si>
  <si>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</si>
  <si>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</si>
  <si>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</si>
  <si>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</si>
  <si>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</si>
  <si>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</si>
  <si>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</si>
  <si>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</si>
  <si>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</si>
  <si>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</si>
  <si>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</si>
  <si>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</si>
  <si>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</si>
  <si>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</si>
  <si>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</si>
  <si>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</si>
  <si>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</si>
  <si>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</si>
  <si>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</si>
  <si>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</si>
  <si>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</si>
  <si>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</si>
  <si>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</si>
  <si>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</si>
  <si>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</si>
  <si>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</si>
  <si>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</si>
  <si>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</si>
  <si>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</si>
  <si>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</si>
  <si>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</si>
  <si>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</si>
  <si>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</si>
  <si>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</si>
  <si>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</si>
  <si>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</si>
  <si>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</si>
  <si>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</si>
  <si>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</si>
  <si>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</si>
  <si>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</si>
  <si>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</si>
  <si>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</si>
  <si>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</si>
  <si>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</si>
  <si>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</si>
  <si>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</si>
  <si>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</si>
  <si>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</si>
  <si>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</si>
  <si>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</si>
  <si>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</si>
  <si>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</si>
  <si>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</si>
  <si>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</si>
  <si>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</si>
  <si>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</si>
  <si>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</si>
  <si>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</si>
  <si>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</si>
  <si>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</si>
  <si>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</si>
  <si>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</si>
  <si>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</si>
  <si>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</si>
  <si>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</si>
  <si>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</si>
  <si>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</si>
  <si>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</si>
  <si>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</si>
  <si>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</si>
  <si>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</si>
  <si>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</si>
  <si>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</si>
  <si>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</si>
  <si>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</si>
  <si>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</si>
  <si>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</si>
  <si>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</si>
  <si>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</si>
  <si>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</si>
  <si>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</si>
  <si>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</si>
  <si>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</si>
  <si>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</si>
  <si>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</si>
  <si>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</si>
  <si>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</si>
  <si>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</si>
  <si>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</si>
  <si>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</si>
  <si>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</si>
  <si>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</si>
  <si>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</si>
  <si>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</si>
  <si>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</si>
  <si>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</si>
  <si>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</si>
  <si>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</si>
  <si>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</si>
  <si>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</si>
  <si>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</si>
  <si>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</si>
  <si>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</si>
  <si>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</si>
  <si>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</si>
  <si>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</si>
  <si>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</si>
  <si>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</si>
  <si>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</si>
  <si>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</si>
  <si>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</si>
  <si>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</si>
  <si>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</si>
  <si>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</si>
  <si>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</si>
  <si>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</si>
  <si>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</si>
  <si>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</si>
  <si>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</si>
  <si>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</si>
  <si>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</si>
  <si>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</si>
  <si>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</si>
  <si>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</si>
  <si>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</si>
  <si>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</si>
  <si>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</si>
  <si>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</si>
  <si>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</si>
  <si>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</si>
  <si>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</si>
  <si>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</si>
  <si>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</si>
  <si>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</si>
  <si>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</si>
  <si>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</si>
  <si>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</si>
  <si>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</si>
  <si>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</si>
  <si>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</si>
  <si>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</si>
  <si>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</si>
  <si>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</si>
  <si>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</si>
  <si>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</si>
  <si>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</si>
  <si>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</si>
  <si>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</si>
  <si>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</si>
  <si>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</si>
  <si>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</si>
  <si>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</si>
  <si>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</si>
  <si>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</si>
  <si>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</si>
  <si>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</si>
  <si>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</si>
  <si>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</si>
  <si>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</si>
  <si>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</si>
  <si>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</si>
  <si>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</si>
  <si>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</si>
  <si>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</si>
  <si>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</si>
  <si>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</si>
  <si>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</si>
  <si>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</si>
  <si>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</si>
  <si>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</si>
  <si>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</si>
  <si>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</si>
  <si>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</si>
  <si>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</si>
  <si>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</si>
  <si>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</si>
  <si>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</si>
  <si>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</si>
  <si>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</si>
  <si>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</si>
  <si>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</si>
  <si>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</si>
  <si>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</si>
  <si>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</si>
  <si>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</si>
  <si>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</si>
  <si>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</si>
  <si>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</si>
  <si>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</si>
  <si>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</si>
  <si>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</si>
  <si>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</si>
  <si>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</si>
  <si>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</si>
  <si>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</si>
  <si>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</si>
  <si>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</si>
  <si>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</si>
  <si>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</si>
  <si>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</si>
  <si>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</si>
  <si>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</si>
  <si>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</si>
  <si>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</si>
  <si>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</si>
  <si>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</si>
  <si>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</si>
  <si>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</si>
  <si>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</si>
  <si>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</si>
  <si>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</si>
  <si>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</si>
  <si>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</si>
  <si>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</si>
  <si>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</si>
  <si>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</si>
  <si>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</si>
  <si>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</si>
  <si>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</si>
  <si>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</si>
  <si>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</si>
  <si>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</si>
  <si>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</si>
  <si>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</si>
  <si>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</si>
  <si>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</si>
  <si>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</si>
  <si>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</si>
  <si>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</si>
  <si>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</si>
  <si>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</si>
  <si>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</si>
  <si>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</si>
  <si>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</si>
  <si>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</si>
  <si>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</si>
  <si>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</si>
  <si>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</si>
  <si>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</si>
  <si>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</si>
  <si>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</si>
  <si>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</si>
  <si>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</si>
  <si>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</si>
  <si>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</si>
  <si>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</si>
  <si>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</si>
  <si>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</si>
  <si>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</si>
  <si>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</si>
  <si>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</si>
  <si>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</si>
  <si>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</si>
  <si>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</si>
  <si>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</si>
  <si>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</si>
  <si>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</si>
  <si>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</si>
  <si>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</si>
  <si>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</si>
  <si>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</si>
  <si>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</si>
  <si>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</si>
  <si>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</si>
  <si>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</si>
  <si>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</si>
  <si>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</si>
  <si>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</si>
  <si>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</si>
  <si>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</si>
  <si>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</si>
  <si>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</si>
  <si>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</si>
  <si>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</si>
  <si>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</si>
  <si>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</si>
  <si>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</si>
  <si>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</si>
  <si>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</si>
  <si>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</si>
  <si>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</si>
  <si>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</si>
  <si>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</si>
  <si>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</si>
  <si>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</si>
  <si>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</si>
  <si>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</si>
  <si>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</si>
  <si>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</si>
  <si>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</si>
  <si>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</si>
  <si>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</si>
  <si>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</si>
  <si>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</si>
  <si>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</si>
  <si>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</si>
  <si>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</si>
  <si>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</si>
  <si>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</si>
  <si>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</si>
  <si>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</si>
  <si>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</si>
  <si>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</si>
  <si>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</si>
  <si>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</si>
  <si>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</si>
  <si>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</si>
  <si>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</si>
  <si>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</si>
  <si>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</si>
  <si>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</si>
  <si>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</si>
  <si>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</si>
  <si>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</si>
  <si>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</si>
  <si>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</si>
  <si>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</si>
  <si>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</si>
  <si>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</si>
  <si>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</si>
  <si>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</si>
  <si>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</si>
  <si>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</si>
  <si>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</si>
  <si>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</si>
  <si>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</si>
  <si>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</si>
  <si>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</si>
  <si>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</si>
  <si>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</si>
  <si>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</si>
  <si>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</si>
  <si>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</si>
  <si>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</si>
  <si>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</si>
  <si>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</si>
  <si>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</si>
  <si>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</si>
  <si>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</si>
  <si>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</si>
  <si>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</si>
  <si>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</si>
  <si>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</si>
  <si>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</si>
  <si>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</si>
  <si>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</si>
  <si>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</si>
  <si>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</si>
  <si>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</si>
  <si>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</si>
  <si>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</si>
  <si>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</si>
  <si>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</si>
  <si>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</si>
  <si>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</si>
  <si>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</si>
  <si>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</si>
  <si>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</si>
  <si>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</si>
  <si>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</si>
  <si>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</si>
  <si>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</si>
  <si>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</si>
  <si>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</si>
  <si>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</si>
  <si>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</si>
  <si>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</si>
  <si>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</si>
  <si>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</si>
  <si>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</si>
  <si>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</si>
  <si>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</si>
  <si>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</si>
  <si>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</si>
  <si>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</si>
  <si>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</si>
  <si>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</si>
  <si>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</si>
  <si>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</si>
  <si>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</si>
  <si>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</si>
  <si>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</si>
  <si>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</si>
  <si>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</si>
  <si>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</si>
  <si>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</si>
  <si>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</si>
  <si>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</si>
  <si>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</si>
  <si>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</si>
  <si>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</si>
  <si>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</si>
  <si>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</si>
  <si>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</si>
  <si>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</si>
  <si>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</si>
  <si>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</si>
  <si>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</si>
  <si>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</si>
  <si>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</si>
  <si>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</si>
  <si>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</si>
  <si>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</si>
  <si>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</si>
  <si>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</si>
  <si>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</si>
  <si>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</si>
  <si>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</si>
  <si>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</si>
  <si>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</si>
  <si>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</si>
  <si>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</si>
  <si>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</si>
  <si>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</si>
  <si>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</si>
  <si>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</si>
  <si>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</si>
  <si>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</si>
  <si>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</si>
  <si>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</si>
  <si>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</si>
  <si>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</si>
  <si>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</si>
  <si>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</si>
  <si>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</si>
  <si>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</si>
  <si>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</si>
  <si>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</si>
  <si>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</si>
  <si>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</si>
  <si>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</si>
  <si>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</si>
  <si>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</si>
  <si>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</si>
  <si>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</si>
  <si>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</si>
  <si>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</si>
  <si>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</si>
  <si>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</si>
  <si>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</si>
  <si>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</si>
  <si>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</si>
  <si>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</si>
  <si>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</si>
  <si>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</si>
  <si>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</si>
  <si>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</si>
  <si>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</si>
  <si>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</si>
  <si>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</si>
  <si>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</si>
  <si>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</si>
  <si>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</si>
  <si>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</si>
  <si>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</si>
  <si>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</si>
  <si>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</si>
  <si>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</si>
  <si>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</si>
  <si>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</si>
  <si>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</si>
  <si>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</si>
  <si>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</si>
  <si>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</si>
  <si>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</si>
  <si>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</si>
  <si>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</si>
  <si>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</si>
  <si>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</si>
  <si>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</si>
  <si>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</si>
  <si>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</si>
  <si>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</si>
  <si>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</si>
  <si>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</si>
  <si>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</si>
  <si>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</si>
  <si>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</si>
  <si>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</si>
  <si>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</si>
  <si>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</si>
  <si>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</si>
  <si>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</si>
  <si>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</si>
  <si>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</si>
  <si>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</si>
  <si>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</si>
  <si>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</si>
  <si>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</si>
  <si>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</si>
  <si>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</si>
  <si>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</si>
  <si>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</si>
  <si>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</si>
  <si>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</si>
  <si>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</si>
  <si>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</si>
  <si>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</si>
  <si>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</si>
  <si>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</si>
  <si>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</si>
  <si>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</si>
  <si>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</si>
  <si>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</si>
  <si>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</si>
  <si>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</si>
  <si>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</si>
  <si>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</si>
  <si>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</si>
  <si>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</si>
  <si>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</si>
  <si>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</si>
  <si>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</si>
  <si>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</si>
  <si>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</si>
  <si>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</si>
  <si>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</si>
  <si>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</si>
  <si>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</si>
  <si>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</si>
  <si>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</si>
  <si>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</si>
  <si>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</si>
  <si>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</si>
  <si>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</si>
  <si>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</si>
  <si>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</si>
  <si>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</si>
  <si>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</si>
  <si>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</si>
  <si>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</si>
  <si>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</si>
  <si>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</si>
  <si>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</si>
  <si>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</si>
  <si>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</si>
  <si>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</si>
  <si>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</si>
  <si>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</si>
  <si>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</si>
  <si>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</si>
  <si>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</si>
  <si>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</si>
  <si>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</si>
  <si>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</si>
  <si>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</si>
  <si>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</si>
  <si>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</si>
  <si>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</si>
  <si>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</si>
  <si>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</si>
  <si>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</si>
  <si>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</si>
  <si>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</si>
  <si>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</si>
  <si>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</si>
  <si>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</si>
  <si>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</si>
  <si>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</si>
  <si>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</si>
  <si>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</si>
  <si>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</si>
  <si>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</si>
  <si>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</si>
  <si>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</si>
  <si>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</si>
  <si>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</si>
  <si>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</si>
  <si>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</si>
  <si>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</si>
  <si>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</si>
  <si>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</si>
  <si>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</si>
  <si>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</si>
  <si>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</si>
  <si>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</si>
  <si>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</si>
  <si>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</si>
  <si>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</si>
  <si>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</si>
  <si>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</si>
  <si>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</si>
  <si>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</si>
  <si>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</si>
  <si>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</si>
  <si>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</si>
  <si>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</si>
  <si>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</si>
  <si>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</si>
  <si>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</si>
  <si>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</si>
  <si>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</si>
  <si>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</si>
  <si>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</si>
  <si>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</si>
  <si>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</si>
  <si>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</si>
  <si>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</si>
  <si>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</si>
  <si>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</si>
  <si>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</si>
  <si>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</si>
  <si>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</si>
  <si>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</si>
  <si>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</si>
  <si>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</si>
  <si>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</si>
  <si>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</si>
  <si>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</si>
  <si>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</si>
  <si>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</si>
  <si>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</si>
  <si>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</si>
  <si>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</si>
  <si>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</si>
  <si>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</si>
  <si>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</si>
  <si>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</si>
  <si>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</si>
  <si>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</si>
  <si>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</si>
  <si>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</si>
  <si>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</si>
  <si>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</si>
  <si>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</si>
  <si>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</si>
  <si>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</si>
  <si>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</si>
  <si>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</si>
  <si>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</si>
  <si>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</si>
  <si>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</si>
  <si>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</si>
  <si>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</si>
  <si>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</si>
  <si>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</si>
  <si>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</si>
  <si>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</si>
  <si>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</si>
  <si>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</si>
  <si>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</si>
  <si>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</si>
  <si>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</si>
  <si>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</si>
  <si>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</si>
  <si>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</si>
  <si>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</si>
  <si>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</si>
  <si>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</si>
  <si>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</si>
  <si>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</si>
  <si>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</si>
  <si>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</si>
  <si>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</si>
  <si>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</si>
  <si>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</si>
  <si>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</si>
  <si>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</si>
  <si>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</si>
  <si>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</si>
  <si>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</si>
  <si>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</si>
  <si>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</si>
  <si>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</si>
  <si>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</si>
  <si>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</si>
  <si>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</si>
  <si>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</si>
  <si>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</si>
  <si>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</si>
  <si>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</si>
  <si>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</si>
  <si>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</si>
  <si>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</si>
  <si>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</si>
  <si>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</si>
  <si>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</si>
  <si>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</si>
  <si>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</si>
  <si>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</si>
  <si>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</si>
  <si>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</si>
  <si>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</si>
  <si>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</si>
  <si>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</si>
  <si>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</si>
  <si>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</si>
  <si>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</si>
  <si>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</si>
  <si>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</si>
  <si>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</si>
  <si>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</si>
  <si>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</si>
  <si>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</si>
  <si>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</si>
  <si>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</si>
  <si>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</si>
  <si>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</si>
  <si>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</si>
  <si>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</si>
  <si>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</si>
  <si>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</si>
  <si>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</si>
  <si>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</si>
  <si>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</si>
  <si>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</si>
  <si>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</si>
  <si>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</si>
  <si>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</si>
  <si>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</si>
  <si>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</si>
  <si>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</si>
  <si>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</si>
  <si>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</si>
  <si>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</si>
  <si>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</si>
  <si>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</si>
  <si>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</si>
  <si>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</si>
  <si>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</si>
  <si>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</si>
  <si>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</si>
  <si>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</si>
  <si>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</si>
  <si>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</si>
  <si>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</si>
  <si>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</si>
  <si>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</si>
  <si>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</si>
  <si>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</si>
  <si>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</si>
  <si>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</si>
  <si>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</si>
  <si>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</si>
  <si>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</si>
  <si>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</si>
  <si>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</si>
  <si>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</si>
  <si>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</si>
  <si>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</si>
  <si>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</si>
  <si>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</si>
  <si>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</si>
  <si>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</si>
  <si>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</si>
  <si>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</si>
  <si>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</si>
  <si>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</si>
  <si>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</si>
  <si>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</si>
  <si>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</si>
  <si>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</si>
  <si>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</si>
  <si>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</si>
  <si>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</si>
  <si>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</si>
  <si>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</si>
  <si>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</si>
  <si>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</si>
  <si>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</si>
  <si>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</si>
  <si>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</si>
  <si>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</si>
  <si>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</si>
  <si>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</si>
  <si>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</si>
  <si>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</si>
  <si>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</si>
  <si>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</si>
  <si>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</si>
  <si>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</si>
  <si>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</si>
  <si>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</si>
  <si>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</si>
  <si>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</si>
  <si>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</si>
  <si>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</si>
  <si>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</si>
  <si>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</si>
  <si>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</si>
  <si>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</si>
  <si>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</si>
  <si>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</si>
  <si>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</si>
  <si>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</si>
  <si>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</si>
  <si>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</si>
  <si>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</si>
  <si>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</si>
  <si>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</si>
  <si>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</si>
  <si>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</si>
  <si>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</si>
  <si>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</si>
  <si>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</si>
  <si>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</si>
  <si>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</si>
  <si>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</si>
  <si>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</si>
  <si>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</si>
  <si>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</si>
  <si>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</si>
  <si>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</si>
  <si>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</si>
  <si>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</si>
  <si>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</si>
  <si>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</si>
  <si>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</si>
  <si>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</si>
  <si>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</si>
  <si>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</si>
  <si>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</si>
  <si>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</si>
  <si>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</si>
  <si>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</si>
  <si>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</si>
  <si>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</si>
  <si>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</si>
  <si>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</si>
  <si>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</si>
  <si>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</si>
  <si>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</si>
  <si>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</si>
  <si>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</si>
  <si>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</si>
  <si>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</si>
  <si>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</si>
  <si>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</si>
  <si>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</si>
  <si>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</si>
  <si>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</si>
  <si>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</si>
  <si>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</si>
  <si>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</si>
  <si>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</si>
  <si>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</si>
  <si>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</si>
  <si>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</si>
  <si>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</si>
  <si>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</si>
  <si>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</si>
  <si>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</si>
  <si>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</si>
  <si>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</si>
  <si>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</si>
  <si>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</si>
  <si>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</si>
  <si>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</si>
  <si>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</si>
  <si>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</si>
  <si>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</si>
  <si>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</si>
  <si>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</si>
  <si>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</si>
  <si>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</si>
  <si>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</si>
  <si>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</si>
  <si>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</si>
  <si>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</si>
  <si>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</si>
  <si>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</si>
  <si>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</si>
  <si>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</si>
  <si>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</si>
  <si>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</si>
  <si>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</si>
  <si>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</si>
  <si>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</si>
  <si>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</si>
  <si>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</si>
  <si>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</si>
  <si>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</si>
  <si>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</si>
  <si>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</si>
  <si>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</si>
  <si>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</si>
  <si>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</si>
  <si>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</si>
  <si>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</si>
  <si>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</si>
  <si>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</si>
  <si>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</si>
  <si>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</si>
  <si>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</si>
  <si>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</si>
  <si>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</si>
  <si>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</si>
  <si>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</si>
  <si>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</si>
  <si>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</si>
  <si>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</si>
  <si>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</si>
  <si>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</si>
  <si>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</si>
  <si>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</si>
  <si>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</si>
  <si>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</si>
  <si>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</si>
  <si>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</si>
  <si>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</si>
  <si>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</si>
  <si>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</si>
  <si>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</si>
  <si>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</si>
  <si>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</si>
  <si>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</si>
  <si>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</si>
  <si>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</si>
  <si>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</si>
  <si>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</si>
  <si>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</si>
  <si>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</si>
  <si>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</si>
  <si>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</si>
  <si>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</si>
  <si>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</si>
  <si>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</si>
  <si>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</si>
  <si>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</si>
  <si>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</si>
  <si>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</si>
  <si>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</si>
  <si>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</si>
  <si>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</si>
  <si>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</si>
  <si>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</si>
  <si>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</si>
  <si>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</si>
  <si>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</si>
  <si>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</si>
  <si>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</si>
  <si>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</si>
  <si>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</si>
  <si>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</si>
  <si>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</si>
  <si>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</si>
  <si>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</si>
  <si>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</si>
  <si>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</si>
  <si>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</si>
  <si>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</si>
  <si>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</si>
  <si>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</si>
  <si>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</si>
  <si>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</si>
  <si>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</si>
  <si>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</si>
  <si>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</si>
  <si>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</si>
  <si>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</si>
  <si>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</si>
  <si>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</si>
  <si>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</si>
  <si>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</si>
  <si>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</si>
  <si>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</si>
  <si>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</si>
  <si>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</si>
  <si>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</si>
  <si>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</si>
  <si>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</si>
  <si>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</si>
  <si>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</si>
  <si>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</si>
  <si>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</si>
  <si>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</si>
  <si>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</si>
  <si>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</si>
  <si>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</si>
  <si>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</si>
  <si>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</si>
  <si>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</si>
  <si>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</si>
  <si>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</si>
  <si>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</si>
  <si>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</si>
  <si>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</si>
  <si>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</si>
  <si>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</si>
  <si>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</si>
  <si>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</si>
  <si>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</si>
  <si>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</si>
  <si>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</si>
  <si>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</si>
  <si>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</si>
  <si>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</si>
  <si>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</si>
  <si>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</si>
  <si>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</si>
  <si>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</si>
  <si>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</si>
  <si>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</si>
  <si>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</si>
  <si>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</si>
  <si>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</si>
  <si>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</si>
  <si>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</si>
  <si>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</si>
  <si>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</si>
  <si>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</si>
  <si>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</si>
  <si>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</si>
  <si>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</si>
  <si>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</si>
  <si>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</si>
  <si>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</si>
  <si>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</si>
  <si>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</si>
  <si>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</si>
  <si>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</si>
  <si>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</si>
  <si>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</si>
  <si>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</si>
  <si>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</si>
  <si>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</si>
  <si>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</si>
  <si>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</si>
  <si>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</si>
  <si>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</si>
  <si>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</si>
  <si>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</si>
  <si>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</si>
  <si>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</si>
  <si>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</si>
  <si>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</si>
  <si>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</si>
  <si>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</si>
  <si>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</si>
  <si>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</si>
  <si>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</si>
  <si>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</si>
  <si>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</si>
  <si>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</si>
  <si>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</si>
  <si>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</si>
  <si>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</si>
  <si>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</si>
  <si>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</si>
  <si>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</si>
  <si>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</si>
  <si>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</si>
  <si>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</si>
  <si>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</si>
  <si>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</si>
  <si>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</si>
  <si>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</si>
  <si>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</si>
  <si>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</si>
  <si>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</si>
  <si>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</si>
  <si>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</si>
  <si>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</si>
  <si>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</si>
  <si>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</si>
  <si>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</si>
  <si>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</si>
  <si>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</si>
  <si>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</si>
  <si>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</si>
  <si>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</si>
  <si>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</si>
  <si>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</si>
  <si>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</si>
  <si>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</si>
  <si>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</si>
  <si>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</si>
  <si>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</si>
  <si>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</si>
  <si>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</si>
  <si>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</si>
  <si>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</si>
  <si>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</si>
  <si>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</si>
  <si>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</si>
  <si>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</si>
  <si>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</si>
  <si>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</si>
  <si>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</si>
  <si>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</si>
  <si>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</si>
  <si>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</si>
  <si>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</si>
  <si>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</si>
  <si>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</si>
  <si>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</si>
  <si>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</si>
  <si>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</si>
  <si>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</si>
  <si>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</si>
  <si>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</si>
  <si>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</si>
  <si>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</si>
  <si>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</si>
  <si>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</si>
  <si>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</si>
  <si>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</si>
  <si>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</si>
  <si>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</si>
  <si>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</si>
  <si>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</si>
  <si>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</si>
  <si>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</si>
  <si>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</si>
  <si>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</si>
  <si>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</si>
  <si>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</si>
  <si>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</si>
  <si>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</si>
  <si>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</si>
  <si>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</si>
  <si>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</si>
  <si>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</si>
  <si>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</si>
  <si>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</si>
  <si>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</si>
  <si>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</si>
  <si>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</si>
  <si>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</si>
  <si>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</si>
  <si>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</si>
  <si>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</si>
  <si>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</si>
  <si>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</si>
  <si>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</si>
  <si>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</si>
  <si>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</si>
  <si>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</si>
  <si>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</si>
  <si>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</si>
  <si>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</si>
  <si>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</si>
  <si>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</si>
  <si>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</si>
  <si>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</si>
  <si>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</si>
  <si>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</si>
  <si>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</si>
  <si>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</si>
  <si>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</si>
  <si>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</si>
  <si>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</si>
  <si>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</si>
  <si>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</si>
  <si>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</si>
  <si>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</si>
  <si>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</si>
  <si>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</si>
  <si>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</si>
  <si>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</si>
  <si>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</si>
  <si>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</si>
  <si>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</si>
  <si>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</si>
  <si>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</si>
  <si>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</si>
  <si>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</si>
  <si>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</si>
  <si>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</si>
  <si>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</si>
  <si>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</si>
  <si>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</si>
  <si>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</si>
  <si>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</si>
  <si>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</si>
  <si>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</si>
  <si>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</si>
  <si>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</si>
  <si>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</si>
  <si>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</si>
  <si>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</si>
  <si>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</si>
  <si>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</si>
  <si>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</si>
  <si>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</si>
  <si>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</si>
  <si>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</si>
  <si>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</si>
  <si>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</si>
  <si>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</si>
  <si>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</si>
  <si>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</si>
  <si>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</si>
  <si>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</si>
  <si>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</si>
  <si>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</si>
  <si>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</si>
  <si>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</si>
  <si>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</si>
  <si>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</si>
  <si>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</si>
  <si>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</si>
  <si>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</si>
  <si>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</si>
  <si>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</si>
  <si>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</si>
  <si>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</si>
  <si>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</si>
  <si>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</si>
  <si>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</si>
  <si>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</si>
  <si>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</si>
  <si>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</si>
  <si>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</si>
  <si>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</si>
  <si>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</si>
  <si>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</si>
  <si>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</si>
  <si>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</si>
  <si>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</si>
  <si>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</si>
  <si>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</si>
  <si>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</si>
  <si>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</si>
  <si>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</si>
  <si>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</si>
  <si>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</si>
  <si>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</si>
  <si>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</si>
  <si>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</si>
  <si>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</si>
  <si>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</si>
  <si>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</si>
  <si>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</si>
  <si>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</si>
  <si>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</si>
  <si>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</si>
  <si>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</si>
  <si>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</si>
  <si>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</si>
  <si>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</si>
  <si>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</si>
  <si>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</si>
  <si>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</si>
  <si>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</si>
  <si>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</si>
  <si>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</si>
  <si>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</si>
  <si>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</si>
  <si>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</si>
  <si>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</si>
  <si>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</si>
  <si>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</si>
  <si>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</si>
  <si>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</si>
  <si>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</si>
  <si>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</si>
  <si>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</si>
  <si>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</si>
  <si>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</si>
  <si>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</si>
  <si>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</si>
  <si>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</si>
  <si>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</si>
  <si>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</si>
  <si>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</si>
  <si>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</si>
  <si>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</si>
  <si>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</si>
  <si>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</si>
  <si>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</si>
  <si>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</si>
  <si>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</si>
  <si>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</si>
  <si>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</si>
  <si>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</si>
  <si>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</si>
  <si>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</si>
  <si>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</si>
  <si>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</si>
  <si>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</si>
  <si>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</si>
  <si>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</si>
  <si>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</si>
  <si>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</si>
  <si>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</si>
  <si>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</si>
  <si>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</si>
  <si>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</si>
  <si>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</si>
  <si>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</si>
  <si>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</si>
  <si>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</si>
  <si>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</si>
  <si>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</si>
  <si>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</si>
  <si>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</si>
  <si>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</si>
  <si>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</si>
  <si>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</si>
  <si>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</si>
  <si>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</si>
  <si>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</si>
  <si>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</si>
  <si>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</si>
  <si>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</si>
  <si>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</si>
  <si>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</si>
  <si>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</si>
  <si>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</si>
  <si>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</si>
  <si>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</si>
  <si>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</si>
  <si>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</si>
  <si>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</si>
  <si>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</si>
  <si>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</si>
  <si>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</si>
  <si>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</si>
  <si>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</si>
  <si>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</si>
  <si>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</si>
  <si>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</si>
  <si>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</si>
  <si>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</si>
  <si>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</si>
  <si>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</si>
  <si>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</si>
  <si>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</si>
  <si>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</si>
  <si>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</si>
  <si>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</si>
  <si>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</si>
  <si>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</si>
  <si>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</si>
  <si>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</si>
  <si>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</si>
  <si>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</si>
  <si>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</si>
  <si>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</si>
  <si>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</si>
  <si>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</si>
  <si>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</si>
  <si>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</si>
  <si>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</si>
  <si>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</si>
  <si>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</si>
  <si>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</si>
  <si>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</si>
  <si>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</si>
  <si>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</si>
  <si>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</si>
  <si>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</si>
  <si>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</si>
  <si>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</si>
  <si>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</si>
  <si>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</si>
  <si>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</si>
  <si>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</si>
  <si>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</si>
  <si>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</si>
  <si>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</si>
  <si>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</si>
  <si>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</si>
  <si>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</si>
  <si>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</si>
  <si>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</si>
  <si>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</si>
  <si>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</si>
  <si>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</si>
  <si>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</si>
  <si>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</si>
  <si>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</si>
  <si>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</si>
  <si>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</si>
  <si>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</si>
  <si>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</si>
  <si>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</si>
  <si>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</si>
  <si>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</si>
  <si>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</si>
  <si>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</si>
  <si>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</si>
  <si>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</si>
  <si>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</si>
  <si>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</si>
  <si>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</si>
  <si>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</si>
  <si>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</si>
  <si>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</si>
  <si>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</si>
  <si>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</si>
  <si>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</si>
  <si>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</si>
  <si>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</si>
  <si>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</si>
  <si>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</si>
  <si>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</si>
  <si>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</si>
  <si>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</si>
  <si>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</si>
  <si>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</si>
  <si>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</si>
  <si>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</si>
  <si>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</si>
  <si>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</si>
  <si>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</si>
  <si>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</si>
  <si>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</si>
  <si>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</si>
  <si>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</si>
  <si>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</si>
  <si>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</si>
  <si>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</si>
  <si>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</si>
  <si>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</si>
  <si>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</si>
  <si>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</si>
  <si>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</si>
  <si>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</si>
  <si>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</si>
  <si>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</si>
  <si>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</si>
  <si>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</si>
  <si>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</si>
  <si>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</si>
  <si>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</si>
  <si>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</si>
  <si>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</si>
  <si>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</si>
  <si>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</si>
  <si>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</si>
  <si>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</si>
  <si>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</si>
  <si>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</si>
  <si>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</si>
  <si>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</si>
  <si>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</si>
  <si>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</si>
  <si>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</si>
  <si>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</si>
  <si>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</si>
  <si>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</si>
  <si>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</si>
  <si>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</si>
  <si>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</si>
  <si>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</si>
  <si>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</si>
  <si>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</si>
  <si>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</si>
  <si>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</si>
  <si>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</si>
  <si>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</si>
  <si>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</si>
  <si>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</si>
  <si>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</si>
  <si>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</si>
  <si>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</si>
  <si>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</si>
  <si>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</si>
  <si>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</si>
  <si>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</si>
  <si>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</si>
  <si>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</si>
  <si>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</si>
  <si>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</si>
  <si>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</si>
  <si>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</si>
  <si>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</si>
  <si>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</si>
  <si>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</si>
  <si>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</si>
  <si>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</si>
  <si>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</si>
  <si>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</si>
  <si>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</si>
  <si>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</si>
  <si>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</si>
  <si>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</si>
  <si>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</si>
  <si>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</si>
  <si>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</si>
  <si>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</si>
  <si>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</si>
  <si>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</si>
  <si>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</si>
  <si>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</si>
  <si>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</si>
  <si>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</si>
  <si>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</si>
  <si>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</si>
  <si>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</si>
  <si>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</si>
  <si>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</si>
  <si>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</si>
  <si>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</si>
  <si>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</si>
  <si>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</si>
  <si>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</si>
  <si>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</si>
  <si>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</si>
  <si>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</si>
  <si>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</si>
  <si>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</si>
  <si>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</si>
  <si>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</si>
  <si>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</si>
  <si>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</si>
  <si>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</si>
  <si>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</si>
  <si>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</si>
  <si>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</si>
  <si>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</si>
  <si>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</si>
  <si>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</si>
  <si>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</si>
  <si>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</si>
  <si>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</si>
  <si>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</si>
  <si>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</si>
  <si>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</si>
  <si>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</si>
  <si>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</si>
  <si>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</si>
  <si>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</si>
  <si>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</si>
  <si>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</si>
  <si>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</si>
  <si>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</si>
  <si>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</si>
  <si>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</si>
  <si>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</si>
  <si>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</si>
  <si>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</si>
  <si>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</si>
  <si>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</si>
  <si>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</si>
  <si>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</si>
  <si>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</si>
  <si>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</si>
  <si>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</si>
  <si>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</si>
  <si>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</si>
  <si>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</si>
  <si>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</si>
  <si>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</si>
  <si>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</si>
  <si>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</si>
  <si>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</si>
  <si>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</si>
  <si>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</si>
  <si>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</si>
  <si>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</si>
  <si>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</si>
  <si>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</si>
  <si>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</si>
  <si>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</si>
  <si>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</si>
  <si>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</si>
  <si>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</si>
  <si>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</si>
  <si>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</si>
  <si>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</si>
  <si>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</si>
  <si>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</si>
  <si>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</si>
  <si>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</si>
  <si>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</si>
  <si>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</si>
  <si>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</si>
  <si>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</si>
  <si>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</si>
  <si>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</si>
  <si>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</si>
  <si>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</si>
  <si>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</si>
  <si>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</si>
  <si>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</si>
  <si>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</si>
  <si>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</si>
  <si>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</si>
  <si>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</si>
  <si>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</si>
  <si>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</si>
  <si>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</si>
  <si>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</si>
  <si>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</si>
  <si>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</si>
  <si>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</si>
  <si>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</si>
  <si>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</si>
  <si>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</si>
  <si>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</si>
  <si>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</si>
  <si>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</si>
  <si>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</si>
  <si>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</si>
  <si>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</si>
  <si>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</si>
  <si>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</si>
  <si>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</si>
  <si>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</si>
  <si>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</si>
  <si>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</si>
  <si>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</si>
  <si>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</si>
  <si>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</si>
  <si>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</si>
  <si>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</si>
  <si>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</si>
  <si>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</si>
  <si>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</si>
  <si>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</si>
  <si>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</si>
  <si>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</si>
  <si>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</si>
  <si>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</si>
  <si>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</si>
  <si>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</si>
  <si>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</si>
  <si>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</si>
  <si>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</si>
  <si>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</si>
  <si>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</si>
  <si>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</si>
  <si>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</si>
  <si>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</si>
  <si>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</si>
  <si>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</si>
  <si>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</si>
  <si>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</si>
  <si>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</si>
  <si>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</si>
  <si>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</si>
  <si>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</si>
  <si>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</si>
  <si>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</si>
  <si>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</si>
  <si>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</si>
  <si>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</si>
  <si>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</si>
  <si>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</si>
  <si>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</si>
  <si>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</si>
  <si>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</si>
  <si>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</si>
  <si>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</si>
  <si>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</si>
  <si>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</si>
  <si>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</si>
  <si>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</si>
  <si>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</si>
  <si>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</si>
  <si>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</si>
  <si>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</si>
  <si>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</si>
  <si>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</si>
  <si>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</si>
  <si>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</si>
  <si>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</si>
  <si>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</si>
  <si>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</si>
  <si>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</si>
  <si>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</si>
  <si>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</si>
  <si>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</si>
  <si>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</si>
  <si>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</si>
  <si>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</si>
  <si>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</si>
  <si>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</si>
  <si>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</si>
  <si>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</si>
  <si>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</si>
  <si>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</si>
  <si>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</si>
  <si>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</si>
  <si>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</si>
  <si>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</si>
  <si>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</si>
  <si>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</si>
  <si>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</si>
  <si>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</si>
  <si>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</si>
  <si>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</si>
  <si>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</si>
  <si>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</si>
  <si>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</si>
  <si>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</si>
  <si>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</si>
  <si>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</si>
  <si>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</si>
  <si>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</si>
  <si>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</si>
  <si>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</si>
  <si>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</si>
  <si>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</si>
  <si>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</si>
  <si>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</si>
  <si>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</si>
  <si>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</si>
  <si>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</si>
  <si>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</si>
  <si>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</si>
  <si>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</si>
  <si>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</si>
  <si>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</si>
  <si>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</si>
  <si>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</si>
  <si>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</si>
  <si>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</si>
  <si>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</si>
  <si>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</si>
  <si>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</si>
  <si>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</si>
  <si>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</si>
  <si>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</si>
  <si>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</si>
  <si>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</si>
  <si>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</si>
  <si>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</si>
  <si>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</si>
  <si>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</si>
  <si>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</si>
  <si>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</si>
  <si>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</si>
  <si>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</si>
  <si>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</si>
  <si>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</si>
  <si>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</si>
  <si>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</si>
  <si>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</si>
  <si>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</si>
  <si>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</si>
  <si>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</si>
  <si>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</si>
  <si>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</si>
  <si>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</si>
  <si>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</si>
  <si>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</si>
  <si>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</si>
  <si>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</si>
  <si>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</si>
  <si>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</si>
  <si>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</si>
  <si>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</si>
  <si>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</si>
  <si>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</si>
  <si>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</si>
  <si>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</si>
  <si>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</si>
  <si>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</si>
  <si>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</si>
  <si>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</si>
  <si>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</si>
  <si>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</si>
  <si>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</si>
  <si>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</si>
  <si>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</si>
  <si>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</si>
  <si>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</si>
  <si>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</si>
  <si>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</si>
  <si>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</si>
  <si>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</si>
  <si>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</si>
  <si>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</si>
  <si>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</si>
  <si>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</si>
  <si>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</si>
  <si>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</si>
  <si>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</si>
  <si>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</si>
  <si>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</si>
  <si>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</si>
  <si>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</si>
  <si>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</si>
  <si>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</si>
  <si>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</si>
  <si>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</si>
  <si>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</si>
  <si>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</si>
  <si>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</si>
  <si>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</si>
  <si>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</si>
  <si>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</si>
  <si>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</si>
  <si>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</si>
  <si>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</si>
  <si>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</si>
  <si>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</si>
  <si>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</si>
  <si>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</si>
  <si>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</si>
  <si>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</si>
  <si>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</si>
  <si>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</si>
  <si>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</si>
  <si>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</si>
  <si>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</si>
  <si>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</si>
  <si>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</si>
  <si>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</si>
  <si>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</si>
  <si>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</si>
  <si>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</si>
  <si>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</si>
  <si>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</si>
  <si>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</si>
  <si>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</si>
  <si>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</si>
  <si>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</si>
  <si>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</si>
  <si>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</si>
  <si>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</si>
  <si>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</si>
  <si>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</si>
  <si>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</si>
  <si>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</si>
  <si>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</si>
  <si>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</si>
  <si>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</si>
  <si>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</si>
  <si>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</si>
  <si>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</si>
  <si>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</si>
  <si>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</si>
  <si>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</si>
  <si>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</si>
  <si>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</si>
  <si>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</si>
  <si>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</si>
  <si>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</si>
  <si>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</si>
  <si>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</si>
  <si>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</si>
  <si>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</si>
  <si>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</si>
  <si>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</si>
  <si>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</si>
  <si>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</si>
  <si>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</si>
  <si>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</si>
  <si>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</si>
  <si>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</si>
  <si>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</si>
  <si>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</si>
  <si>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</si>
  <si>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</si>
  <si>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</si>
  <si>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</si>
  <si>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</si>
  <si>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</si>
  <si>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</si>
  <si>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</si>
  <si>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</si>
  <si>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</si>
  <si>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</si>
  <si>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</si>
  <si>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</si>
  <si>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</si>
  <si>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</si>
  <si>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</si>
  <si>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</si>
  <si>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</si>
  <si>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</si>
  <si>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</si>
  <si>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</si>
  <si>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</si>
  <si>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</si>
  <si>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</si>
  <si>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</si>
  <si>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</si>
  <si>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</si>
  <si>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</si>
  <si>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</si>
  <si>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</si>
  <si>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</si>
  <si>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</si>
  <si>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</si>
  <si>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</si>
  <si>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</si>
  <si>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</si>
  <si>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</si>
  <si>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</si>
  <si>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</si>
  <si>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</si>
  <si>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</si>
  <si>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</si>
  <si>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</si>
  <si>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</si>
  <si>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</si>
  <si>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</si>
  <si>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</si>
  <si>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</si>
  <si>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</si>
  <si>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</si>
  <si>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</si>
  <si>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</si>
  <si>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</si>
  <si>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</si>
  <si>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</si>
  <si>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</si>
  <si>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</si>
  <si>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</si>
  <si>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</si>
  <si>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</si>
  <si>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</si>
  <si>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</si>
  <si>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</si>
  <si>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</si>
  <si>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</si>
  <si>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</si>
  <si>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</si>
  <si>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</si>
  <si>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</si>
  <si>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</si>
  <si>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</si>
  <si>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</si>
  <si>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</si>
  <si>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</si>
  <si>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</si>
  <si>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</si>
  <si>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</si>
  <si>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</si>
  <si>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</si>
  <si>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</si>
  <si>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</si>
  <si>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</si>
  <si>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</si>
  <si>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</si>
  <si>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</si>
  <si>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</si>
  <si>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</si>
  <si>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</si>
  <si>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</si>
  <si>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</si>
  <si>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</si>
  <si>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</si>
  <si>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</si>
  <si>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</si>
  <si>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</si>
  <si>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</si>
  <si>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</si>
  <si>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</si>
  <si>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</si>
  <si>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</si>
  <si>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</si>
  <si>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</si>
  <si>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</si>
  <si>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</si>
  <si>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</si>
  <si>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</si>
  <si>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</si>
  <si>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</si>
  <si>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</si>
  <si>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</si>
  <si>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</si>
  <si>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</si>
  <si>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</si>
  <si>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</si>
  <si>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</si>
  <si>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</si>
  <si>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</si>
  <si>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</si>
  <si>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</si>
  <si>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</si>
  <si>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</si>
  <si>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</si>
  <si>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</si>
  <si>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</si>
  <si>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</si>
  <si>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</si>
  <si>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</si>
  <si>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</si>
  <si>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</si>
  <si>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</si>
  <si>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</si>
  <si>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</si>
  <si>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</si>
  <si>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</si>
  <si>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</si>
  <si>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</si>
  <si>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</si>
  <si>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</si>
  <si>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</si>
  <si>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</si>
  <si>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</si>
  <si>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</si>
  <si>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</si>
  <si>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</si>
  <si>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</si>
  <si>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</si>
  <si>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</si>
  <si>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</si>
  <si>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</si>
  <si>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</si>
  <si>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</si>
  <si>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</si>
  <si>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</si>
  <si>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</si>
  <si>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</si>
  <si>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</si>
  <si>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</si>
  <si>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</si>
  <si>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</si>
  <si>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</si>
  <si>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</si>
  <si>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</si>
  <si>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</si>
  <si>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</si>
  <si>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</si>
  <si>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</si>
  <si>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</si>
  <si>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</si>
  <si>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</si>
  <si>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</si>
  <si>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</si>
  <si>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</si>
  <si>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</si>
  <si>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</si>
  <si>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</si>
  <si>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</si>
  <si>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</si>
  <si>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</si>
  <si>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</si>
  <si>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</si>
  <si>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</si>
  <si>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</si>
  <si>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</si>
  <si>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</si>
  <si>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</si>
  <si>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</si>
  <si>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</si>
  <si>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</si>
  <si>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</si>
  <si>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</si>
  <si>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</si>
  <si>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</si>
  <si>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</si>
  <si>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</si>
  <si>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</si>
  <si>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</si>
  <si>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</si>
  <si>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</si>
  <si>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</si>
  <si>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</si>
  <si>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</si>
  <si>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</si>
  <si>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</si>
  <si>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</si>
  <si>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</si>
  <si>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</si>
  <si>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</si>
  <si>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</si>
  <si>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</si>
  <si>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</si>
  <si>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</si>
  <si>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</si>
  <si>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</si>
  <si>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</si>
  <si>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</si>
  <si>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</si>
  <si>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</si>
  <si>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</si>
  <si>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</si>
  <si>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</si>
  <si>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</si>
  <si>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</si>
  <si>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</si>
  <si>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</si>
  <si>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</si>
  <si>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</si>
  <si>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</si>
  <si>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</si>
  <si>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</si>
  <si>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</si>
  <si>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</si>
  <si>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</si>
  <si>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</si>
  <si>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</si>
  <si>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</si>
  <si>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</si>
  <si>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</si>
  <si>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</si>
  <si>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</si>
  <si>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</si>
  <si>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</si>
  <si>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</si>
  <si>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</si>
  <si>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</si>
  <si>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</si>
  <si>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</si>
  <si>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</si>
  <si>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</si>
  <si>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</si>
  <si>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</si>
  <si>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</si>
  <si>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</si>
  <si>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</si>
  <si>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</si>
  <si>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</si>
  <si>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</si>
  <si>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</si>
  <si>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</si>
  <si>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</si>
  <si>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</si>
  <si>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</si>
  <si>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</si>
  <si>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</si>
  <si>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</si>
  <si>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</si>
  <si>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</si>
  <si>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</si>
  <si>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</si>
  <si>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</si>
  <si>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</si>
  <si>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</si>
  <si>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</si>
  <si>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</si>
  <si>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</si>
  <si>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</si>
  <si>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</si>
  <si>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</si>
  <si>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</si>
  <si>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</si>
  <si>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</si>
  <si>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</si>
  <si>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</si>
  <si>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</si>
  <si>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</si>
  <si>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</si>
  <si>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</si>
  <si>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</si>
  <si>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</si>
  <si>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</si>
  <si>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</si>
  <si>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</si>
  <si>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</si>
  <si>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</si>
  <si>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</si>
  <si>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</si>
  <si>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</si>
  <si>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</si>
  <si>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</si>
  <si>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</si>
  <si>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</si>
  <si>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</si>
  <si>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</si>
  <si>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</si>
  <si>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</si>
  <si>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</si>
  <si>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</si>
  <si>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</si>
  <si>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</si>
  <si>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</si>
  <si>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</si>
  <si>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</si>
  <si>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</si>
  <si>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</si>
  <si>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</si>
  <si>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</si>
  <si>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</si>
  <si>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</si>
  <si>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</si>
  <si>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</si>
  <si>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</si>
  <si>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</si>
  <si>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</si>
  <si>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</si>
  <si>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</si>
  <si>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</si>
  <si>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</si>
  <si>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</si>
  <si>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</si>
  <si>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</si>
  <si>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</si>
  <si>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</si>
  <si>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</si>
  <si>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</si>
  <si>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</si>
  <si>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</si>
  <si>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</si>
  <si>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</si>
  <si>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</si>
  <si>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</si>
  <si>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</si>
  <si>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</si>
  <si>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</si>
  <si>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</si>
  <si>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</si>
  <si>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</si>
  <si>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</si>
  <si>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</si>
  <si>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</si>
  <si>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</si>
  <si>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</si>
  <si>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</si>
  <si>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</si>
  <si>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</si>
  <si>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</si>
  <si>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</si>
  <si>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</si>
  <si>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</si>
  <si>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</si>
  <si>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</si>
  <si>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</si>
  <si>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</si>
  <si>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</si>
  <si>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</si>
  <si>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</si>
  <si>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</si>
  <si>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</si>
  <si>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</si>
  <si>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</si>
  <si>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</si>
  <si>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</si>
  <si>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</si>
  <si>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</si>
  <si>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</si>
  <si>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</si>
  <si>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</si>
  <si>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</si>
  <si>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</si>
  <si>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</si>
  <si>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</si>
  <si>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</si>
  <si>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</si>
  <si>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</si>
  <si>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</si>
  <si>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</si>
  <si>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</si>
  <si>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</si>
  <si>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</si>
  <si>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</si>
  <si>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</si>
  <si>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</si>
  <si>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</si>
  <si>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</si>
  <si>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</si>
  <si>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</si>
  <si>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</si>
  <si>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</si>
  <si>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</si>
  <si>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</si>
  <si>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</si>
  <si>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</si>
  <si>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</si>
  <si>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</si>
  <si>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</si>
  <si>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</si>
  <si>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</si>
  <si>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</si>
  <si>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</si>
  <si>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</si>
  <si>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</si>
  <si>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</si>
  <si>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</si>
  <si>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</si>
  <si>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</si>
  <si>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</si>
  <si>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</si>
  <si>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</si>
  <si>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</si>
  <si>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</si>
  <si>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</si>
  <si>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</si>
  <si>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</si>
  <si>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</si>
  <si>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</si>
  <si>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</si>
  <si>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</si>
  <si>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</si>
  <si>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</si>
  <si>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</si>
  <si>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</si>
  <si>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</si>
  <si>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</si>
  <si>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</si>
  <si>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</si>
  <si>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</si>
  <si>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</si>
  <si>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</si>
  <si>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</si>
  <si>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</si>
  <si>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</si>
  <si>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</si>
  <si>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</si>
  <si>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</si>
  <si>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</si>
  <si>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</si>
  <si>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</si>
  <si>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</si>
  <si>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</si>
  <si>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</si>
  <si>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</si>
  <si>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</si>
  <si>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</si>
  <si>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</si>
  <si>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</si>
  <si>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</si>
  <si>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</si>
  <si>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</si>
  <si>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</si>
  <si>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</si>
  <si>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</si>
  <si>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</si>
  <si>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</si>
  <si>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</si>
  <si>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</si>
  <si>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</si>
  <si>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</si>
  <si>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</si>
  <si>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</si>
  <si>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</si>
  <si>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</si>
  <si>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</si>
  <si>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</si>
  <si>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</si>
  <si>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</si>
  <si>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</si>
  <si>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</si>
  <si>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</si>
  <si>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</si>
  <si>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</si>
  <si>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</si>
  <si>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</si>
  <si>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</si>
  <si>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</si>
  <si>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</si>
  <si>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</si>
  <si>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</si>
  <si>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</si>
  <si>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</si>
  <si>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</si>
  <si>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</si>
  <si>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</si>
  <si>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</si>
  <si>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</si>
  <si>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</si>
  <si>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</si>
  <si>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</si>
  <si>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</si>
  <si>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</si>
  <si>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</si>
  <si>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</si>
  <si>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</si>
  <si>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</si>
  <si>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</si>
  <si>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</si>
  <si>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</si>
  <si>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</si>
  <si>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</si>
  <si>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</si>
  <si>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</si>
  <si>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</si>
  <si>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</si>
  <si>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</si>
  <si>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</si>
  <si>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</si>
  <si>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</si>
  <si>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</si>
  <si>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</si>
  <si>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</si>
  <si>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</si>
  <si>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</si>
  <si>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</si>
  <si>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</si>
  <si>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</si>
  <si>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</si>
  <si>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</si>
  <si>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</si>
  <si>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</si>
  <si>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</si>
  <si>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</si>
  <si>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</si>
  <si>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</si>
  <si>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</si>
  <si>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</si>
  <si>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</si>
  <si>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</si>
  <si>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</si>
  <si>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</si>
  <si>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</si>
  <si>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</si>
  <si>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</si>
  <si>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</si>
  <si>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</si>
  <si>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</si>
  <si>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</si>
  <si>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</si>
  <si>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</si>
  <si>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</si>
  <si>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</si>
  <si>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</si>
  <si>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</si>
  <si>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</si>
  <si>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</si>
  <si>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</si>
  <si>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</si>
  <si>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</si>
  <si>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</si>
  <si>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</si>
  <si>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</si>
  <si>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</si>
  <si>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</si>
  <si>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</si>
  <si>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</si>
  <si>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</si>
  <si>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</si>
  <si>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</si>
  <si>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</si>
  <si>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</si>
  <si>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</si>
  <si>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</si>
  <si>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</si>
  <si>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</si>
  <si>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</si>
  <si>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</si>
  <si>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</si>
  <si>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</si>
  <si>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</si>
  <si>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</si>
  <si>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</si>
  <si>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</si>
  <si>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</si>
  <si>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</si>
  <si>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</si>
  <si>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</si>
  <si>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</si>
  <si>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</si>
  <si>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</si>
  <si>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</si>
  <si>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</si>
  <si>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</si>
  <si>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</si>
  <si>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</si>
  <si>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</si>
  <si>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</si>
  <si>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</si>
  <si>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</si>
  <si>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</si>
  <si>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</si>
  <si>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</si>
  <si>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</si>
  <si>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</si>
  <si>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</si>
  <si>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</si>
  <si>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</si>
  <si>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</si>
  <si>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</si>
  <si>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</si>
  <si>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</si>
  <si>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</si>
  <si>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</si>
  <si>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</si>
  <si>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</si>
  <si>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</si>
  <si>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</si>
  <si>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</si>
  <si>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</si>
  <si>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</si>
  <si>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</si>
  <si>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</si>
  <si>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</si>
  <si>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</si>
  <si>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</si>
  <si>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</si>
  <si>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</si>
  <si>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</si>
  <si>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</si>
  <si>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</si>
  <si>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</si>
  <si>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</si>
  <si>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</si>
  <si>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</si>
  <si>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</si>
  <si>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</si>
  <si>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</si>
  <si>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</si>
  <si>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</si>
  <si>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</si>
  <si>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</si>
  <si>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</si>
  <si>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</si>
  <si>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</si>
  <si>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</si>
  <si>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</si>
  <si>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</si>
  <si>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</si>
  <si>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</si>
  <si>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</si>
  <si>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</si>
  <si>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</si>
  <si>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</si>
  <si>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</si>
  <si>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</si>
  <si>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</si>
  <si>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</si>
  <si>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</si>
  <si>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</si>
  <si>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</si>
  <si>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</si>
  <si>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</si>
  <si>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</si>
  <si>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</si>
  <si>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</si>
  <si>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</si>
  <si>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</si>
  <si>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</si>
  <si>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</si>
  <si>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</si>
  <si>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</si>
  <si>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</si>
  <si>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</si>
  <si>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</si>
  <si>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</si>
  <si>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</si>
  <si>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</si>
  <si>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</si>
  <si>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</si>
  <si>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</si>
  <si>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</si>
  <si>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</si>
  <si>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</si>
  <si>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</si>
  <si>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</si>
  <si>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</si>
  <si>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</si>
  <si>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</si>
  <si>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</si>
  <si>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</si>
  <si>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</si>
  <si>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</si>
  <si>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</si>
  <si>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</si>
  <si>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</si>
  <si>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</si>
  <si>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</si>
  <si>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</si>
  <si>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</si>
  <si>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</si>
  <si>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</si>
  <si>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</si>
  <si>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</si>
  <si>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</si>
  <si>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</si>
  <si>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</si>
  <si>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</si>
  <si>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</si>
  <si>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</si>
  <si>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</si>
  <si>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</si>
  <si>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</si>
  <si>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</si>
  <si>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</si>
  <si>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</si>
  <si>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</si>
  <si>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</si>
  <si>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</si>
  <si>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</si>
  <si>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</si>
  <si>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</si>
  <si>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</si>
  <si>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</si>
  <si>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</si>
  <si>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</si>
  <si>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</si>
  <si>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</si>
  <si>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</si>
  <si>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</si>
  <si>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</si>
  <si>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</si>
  <si>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</si>
  <si>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</si>
  <si>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</si>
  <si>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</si>
  <si>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</si>
  <si>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</si>
  <si>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</si>
  <si>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</si>
  <si>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</si>
  <si>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</si>
  <si>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</si>
  <si>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</si>
  <si>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</si>
  <si>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</si>
  <si>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</si>
  <si>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</si>
  <si>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</si>
  <si>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</si>
  <si>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</si>
  <si>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</si>
  <si>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</si>
  <si>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</si>
  <si>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</si>
  <si>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</si>
  <si>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</si>
  <si>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</si>
  <si>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</si>
  <si>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</si>
  <si>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</si>
  <si>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</si>
  <si>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</si>
  <si>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</si>
  <si>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</si>
  <si>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</si>
  <si>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</si>
  <si>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</si>
  <si>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</si>
  <si>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</si>
  <si>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</si>
  <si>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</si>
  <si>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</si>
  <si>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</si>
  <si>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</si>
  <si>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</si>
  <si>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</si>
  <si>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</si>
  <si>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</si>
  <si>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</si>
  <si>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</si>
  <si>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</si>
  <si>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</si>
  <si>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</si>
  <si>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</si>
  <si>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</si>
  <si>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</si>
  <si>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</si>
  <si>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</si>
  <si>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</si>
  <si>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</si>
  <si>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</si>
  <si>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</si>
  <si>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</si>
  <si>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</si>
  <si>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</si>
  <si>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</si>
  <si>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</si>
  <si>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</si>
  <si>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</si>
  <si>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</si>
  <si>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</si>
  <si>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</si>
  <si>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</si>
  <si>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</si>
  <si>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</si>
  <si>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</si>
  <si>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</si>
  <si>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</si>
  <si>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</si>
  <si>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</si>
  <si>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</si>
  <si>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</si>
  <si>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</si>
  <si>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</si>
  <si>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</si>
  <si>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</si>
  <si>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</si>
  <si>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</si>
  <si>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</si>
  <si>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</si>
  <si>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</si>
  <si>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</si>
  <si>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</si>
  <si>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</si>
  <si>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</si>
  <si>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</si>
  <si>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</si>
  <si>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</si>
  <si>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</si>
  <si>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</si>
  <si>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</si>
  <si>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</si>
  <si>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</si>
  <si>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</si>
  <si>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</si>
  <si>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</si>
  <si>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</si>
  <si>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</si>
  <si>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</si>
  <si>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</si>
  <si>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</si>
  <si>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</si>
  <si>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</si>
  <si>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</si>
  <si>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</si>
  <si>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</si>
  <si>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</si>
  <si>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</si>
  <si>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</si>
  <si>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</si>
  <si>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</si>
  <si>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</si>
  <si>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</si>
  <si>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</si>
  <si>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</si>
  <si>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</si>
  <si>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</si>
  <si>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</si>
  <si>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</si>
  <si>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</si>
  <si>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</si>
  <si>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</si>
  <si>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</si>
  <si>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</si>
  <si>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</si>
  <si>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</si>
  <si>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</si>
  <si>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</si>
  <si>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</si>
  <si>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</si>
  <si>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</si>
  <si>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</si>
  <si>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</si>
  <si>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</si>
  <si>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</si>
  <si>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</si>
  <si>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</si>
  <si>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</si>
  <si>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</si>
  <si>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</si>
  <si>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</si>
  <si>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</si>
  <si>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</si>
  <si>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</si>
  <si>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</si>
  <si>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</si>
  <si>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</si>
  <si>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</si>
  <si>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</si>
  <si>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</si>
  <si>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</si>
  <si>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</si>
  <si>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</si>
  <si>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</si>
  <si>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</si>
  <si>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</si>
  <si>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</si>
  <si>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</si>
  <si>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</si>
  <si>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</si>
  <si>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</si>
  <si>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</si>
  <si>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</si>
  <si>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</si>
  <si>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</si>
  <si>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</si>
  <si>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</si>
  <si>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</si>
  <si>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</si>
  <si>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</si>
  <si>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</si>
  <si>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</si>
  <si>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</si>
  <si>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</si>
  <si>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</si>
  <si>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</si>
  <si>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</si>
  <si>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</si>
  <si>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</si>
  <si>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</si>
  <si>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</si>
  <si>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</si>
  <si>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</si>
  <si>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</si>
  <si>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</si>
  <si>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</si>
  <si>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</si>
  <si>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</si>
  <si>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</si>
  <si>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</si>
  <si>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</si>
  <si>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</si>
  <si>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</si>
  <si>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</si>
  <si>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</si>
  <si>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</si>
  <si>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</si>
  <si>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</si>
  <si>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</si>
  <si>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</si>
  <si>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</si>
  <si>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</si>
  <si>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</si>
  <si>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</si>
  <si>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</si>
  <si>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</si>
  <si>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</si>
  <si>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</si>
  <si>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</si>
  <si>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</si>
  <si>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</si>
  <si>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</si>
  <si>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</si>
  <si>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</si>
  <si>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</si>
  <si>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</si>
  <si>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</si>
  <si>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</si>
  <si>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</si>
  <si>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</si>
  <si>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</si>
  <si>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</si>
  <si>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</si>
  <si>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</si>
  <si>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</si>
  <si>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</si>
  <si>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</si>
  <si>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</si>
  <si>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</si>
  <si>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</si>
  <si>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</si>
  <si>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</si>
  <si>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</si>
  <si>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</si>
  <si>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</si>
  <si>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</si>
  <si>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</si>
  <si>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</si>
  <si>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</si>
  <si>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</si>
  <si>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</si>
  <si>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</si>
  <si>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</si>
  <si>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</si>
  <si>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</si>
  <si>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</si>
  <si>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</si>
  <si>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</si>
  <si>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</si>
  <si>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</si>
  <si>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</si>
  <si>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</si>
  <si>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</si>
  <si>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</si>
  <si>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</si>
  <si>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</si>
  <si>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</si>
  <si>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</si>
  <si>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</si>
  <si>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</si>
  <si>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</si>
  <si>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</si>
  <si>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</si>
  <si>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</si>
  <si>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</si>
  <si>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</si>
  <si>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</si>
  <si>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</si>
  <si>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</si>
  <si>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</si>
  <si>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</si>
  <si>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</si>
  <si>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</si>
  <si>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</si>
  <si>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</si>
  <si>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</si>
  <si>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</si>
  <si>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</si>
  <si>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</si>
  <si>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</si>
  <si>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</si>
  <si>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</si>
  <si>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</si>
  <si>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</si>
  <si>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</si>
  <si>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</si>
  <si>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</si>
  <si>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</si>
  <si>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</si>
  <si>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</si>
  <si>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</si>
  <si>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</si>
  <si>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</si>
  <si>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</si>
  <si>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</si>
  <si>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</si>
  <si>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</si>
  <si>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</si>
  <si>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</si>
  <si>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</si>
  <si>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</si>
  <si>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</si>
  <si>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</si>
  <si>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</si>
  <si>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</si>
  <si>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</si>
  <si>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</si>
  <si>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</si>
  <si>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</si>
  <si>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</si>
  <si>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</si>
  <si>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</si>
  <si>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</si>
  <si>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</si>
  <si>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</si>
  <si>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</si>
  <si>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</si>
  <si>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</si>
  <si>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</si>
  <si>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</si>
  <si>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</si>
  <si>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</si>
  <si>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</si>
  <si>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</si>
  <si>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</si>
  <si>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</si>
  <si>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</si>
  <si>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</si>
  <si>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</si>
  <si>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</si>
  <si>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</si>
  <si>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</si>
  <si>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</si>
  <si>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</si>
  <si>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</si>
  <si>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</si>
  <si>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</si>
  <si>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</si>
  <si>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</si>
  <si>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</si>
  <si>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</si>
  <si>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</si>
  <si>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</si>
  <si>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</si>
  <si>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</si>
  <si>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</si>
  <si>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</si>
  <si>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</si>
  <si>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</si>
  <si>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</si>
  <si>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</si>
  <si>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</si>
  <si>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</si>
  <si>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</si>
  <si>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</si>
  <si>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</si>
  <si>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</si>
  <si>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</si>
  <si>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</si>
  <si>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</si>
  <si>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</si>
  <si>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</si>
  <si>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</si>
  <si>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</si>
  <si>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</si>
  <si>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</si>
  <si>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</si>
  <si>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</si>
  <si>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</si>
  <si>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</si>
  <si>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</si>
  <si>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</si>
  <si>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</si>
  <si>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</si>
  <si>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</si>
  <si>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</si>
  <si>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</si>
  <si>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</si>
  <si>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</si>
  <si>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</si>
  <si>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</si>
  <si>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</si>
  <si>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</si>
  <si>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</si>
  <si>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</si>
  <si>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</si>
  <si>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</si>
  <si>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</si>
  <si>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</si>
  <si>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</si>
  <si>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</si>
  <si>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</si>
  <si>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</si>
  <si>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</si>
  <si>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</si>
  <si>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</si>
  <si>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</si>
  <si>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</si>
  <si>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</si>
  <si>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</si>
  <si>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</si>
  <si>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</si>
  <si>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</si>
  <si>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</si>
  <si>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</si>
  <si>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</si>
  <si>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</si>
  <si>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</si>
  <si>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</si>
  <si>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</si>
  <si>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</si>
  <si>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</si>
  <si>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</si>
  <si>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</si>
  <si>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</si>
  <si>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</si>
  <si>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</si>
  <si>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</si>
  <si>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</si>
  <si>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</si>
  <si>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</si>
  <si>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</si>
  <si>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</si>
  <si>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</si>
  <si>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</si>
  <si>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</si>
  <si>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</si>
  <si>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</si>
  <si>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</si>
  <si>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</si>
  <si>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</si>
  <si>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</si>
  <si>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</si>
  <si>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</si>
  <si>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</si>
  <si>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</si>
  <si>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</si>
  <si>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</si>
  <si>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</si>
  <si>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</si>
  <si>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</si>
  <si>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</si>
  <si>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</si>
  <si>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</si>
  <si>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</si>
  <si>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</si>
  <si>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</si>
  <si>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</si>
  <si>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</si>
  <si>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</si>
  <si>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</si>
  <si>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</si>
  <si>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</si>
  <si>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</si>
  <si>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</si>
  <si>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</si>
  <si>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</si>
  <si>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</si>
  <si>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</si>
  <si>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</si>
  <si>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</si>
  <si>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</si>
  <si>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</si>
  <si>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</si>
  <si>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</si>
  <si>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</si>
  <si>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</si>
  <si>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</si>
  <si>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</si>
  <si>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</si>
  <si>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</si>
  <si>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</si>
  <si>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</si>
  <si>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</si>
  <si>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</si>
  <si>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</si>
  <si>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</si>
  <si>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</si>
  <si>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</si>
  <si>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</si>
  <si>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</si>
  <si>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</si>
  <si>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</si>
  <si>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</si>
  <si>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</si>
  <si>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</si>
  <si>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</si>
  <si>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</si>
  <si>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</si>
  <si>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</si>
  <si>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</si>
  <si>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</si>
  <si>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</si>
  <si>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</si>
  <si>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</si>
  <si>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</si>
  <si>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</si>
  <si>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</si>
  <si>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</si>
  <si>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</si>
  <si>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</si>
  <si>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</si>
  <si>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</si>
  <si>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</si>
  <si>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</si>
  <si>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</si>
  <si>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</si>
  <si>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</si>
  <si>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</si>
  <si>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</si>
  <si>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</si>
  <si>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</si>
  <si>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</si>
  <si>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</si>
  <si>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</si>
  <si>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</si>
  <si>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</si>
  <si>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</si>
  <si>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</si>
  <si>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</si>
  <si>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</si>
  <si>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</si>
  <si>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</si>
  <si>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</si>
  <si>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</si>
  <si>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</si>
  <si>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</si>
  <si>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</si>
  <si>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</si>
  <si>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</si>
  <si>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</si>
  <si>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</si>
  <si>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</si>
  <si>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</si>
  <si>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</si>
  <si>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</si>
  <si>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</si>
  <si>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</si>
  <si>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</si>
  <si>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</si>
  <si>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</si>
  <si>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</si>
  <si>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</si>
  <si>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</si>
  <si>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</si>
  <si>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</si>
  <si>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</si>
  <si>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</si>
  <si>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</si>
  <si>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</si>
  <si>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</si>
  <si>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</si>
  <si>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</si>
  <si>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</si>
  <si>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</si>
  <si>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</si>
  <si>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</si>
  <si>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</si>
  <si>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</si>
  <si>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</si>
  <si>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</si>
  <si>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</si>
  <si>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</si>
  <si>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</si>
  <si>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</si>
  <si>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</si>
  <si>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</si>
  <si>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</si>
  <si>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</si>
  <si>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</si>
  <si>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</si>
  <si>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</si>
  <si>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</si>
  <si>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</si>
  <si>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</si>
  <si>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</si>
  <si>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</si>
  <si>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</si>
  <si>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</si>
  <si>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</si>
  <si>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</si>
  <si>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</si>
  <si>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</si>
  <si>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</si>
  <si>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</si>
  <si>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</si>
  <si>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</si>
  <si>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</si>
  <si>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</si>
  <si>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</si>
  <si>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</si>
  <si>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</si>
  <si>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</si>
  <si>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</si>
  <si>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</si>
  <si>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</si>
  <si>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</si>
  <si>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</si>
  <si>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</si>
  <si>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</si>
  <si>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</si>
  <si>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</si>
  <si>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</si>
  <si>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</si>
  <si>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</si>
  <si>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</si>
  <si>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</si>
  <si>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</si>
  <si>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</si>
  <si>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</si>
  <si>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</si>
  <si>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</si>
  <si>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</si>
  <si>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</si>
  <si>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</si>
  <si>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</si>
  <si>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</si>
  <si>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</si>
  <si>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</si>
  <si>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</si>
  <si>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</si>
  <si>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</si>
  <si>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</si>
  <si>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</si>
  <si>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</si>
  <si>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</si>
  <si>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</si>
  <si>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</si>
  <si>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</si>
  <si>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</si>
  <si>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</si>
  <si>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</si>
  <si>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</si>
  <si>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</si>
  <si>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</si>
  <si>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</si>
  <si>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</si>
  <si>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</si>
  <si>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</si>
  <si>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</si>
  <si>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</si>
  <si>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</si>
  <si>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</si>
  <si>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</si>
  <si>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</si>
  <si>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</si>
  <si>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</si>
  <si>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</si>
  <si>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</si>
  <si>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</si>
  <si>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</si>
  <si>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</si>
  <si>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</si>
  <si>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</si>
  <si>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</si>
  <si>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</si>
  <si>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</si>
  <si>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</si>
  <si>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</si>
  <si>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</si>
  <si>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</si>
  <si>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</si>
  <si>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</si>
  <si>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</si>
  <si>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</si>
  <si>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</si>
  <si>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</si>
  <si>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</si>
  <si>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</si>
  <si>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</si>
  <si>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</si>
  <si>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</si>
  <si>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</si>
  <si>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</si>
  <si>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</si>
  <si>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</si>
  <si>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</si>
  <si>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</si>
  <si>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</si>
  <si>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</si>
  <si>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</si>
  <si>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</si>
  <si>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</si>
  <si>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</si>
  <si>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</si>
  <si>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</si>
  <si>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</si>
  <si>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</si>
  <si>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</si>
  <si>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</si>
  <si>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</si>
  <si>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</si>
  <si>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</si>
  <si>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</si>
  <si>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</si>
  <si>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</si>
  <si>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</si>
  <si>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</si>
  <si>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</si>
  <si>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</si>
  <si>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</si>
  <si>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</si>
  <si>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</si>
  <si>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</si>
  <si>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</si>
  <si>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</si>
  <si>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</si>
  <si>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</si>
  <si>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</si>
  <si>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</si>
  <si>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</si>
  <si>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</si>
  <si>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</si>
  <si>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</si>
  <si>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</si>
  <si>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</si>
  <si>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</si>
  <si>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</si>
  <si>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</si>
  <si>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</si>
  <si>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</si>
  <si>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</si>
  <si>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</si>
  <si>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</si>
  <si>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</si>
  <si>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</si>
  <si>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</si>
  <si>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</si>
  <si>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</si>
  <si>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</si>
  <si>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</si>
  <si>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</si>
  <si>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</si>
  <si>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</si>
  <si>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</si>
  <si>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</si>
  <si>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</si>
  <si>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</si>
  <si>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</si>
  <si>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</si>
  <si>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</si>
  <si>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</si>
  <si>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</si>
  <si>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</si>
  <si>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</si>
  <si>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</si>
  <si>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</si>
  <si>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</si>
  <si>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</si>
  <si>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</si>
  <si>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</si>
  <si>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</si>
  <si>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</si>
  <si>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</si>
  <si>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</si>
  <si>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</si>
  <si>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</si>
  <si>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</si>
  <si>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</si>
  <si>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</si>
  <si>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</si>
  <si>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</si>
  <si>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</si>
  <si>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</si>
  <si>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</si>
  <si>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</si>
  <si>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</si>
  <si>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</si>
  <si>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</si>
  <si>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</si>
  <si>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</si>
  <si>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</si>
  <si>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</si>
  <si>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</si>
  <si>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</si>
  <si>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</si>
  <si>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</si>
  <si>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</si>
  <si>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</si>
  <si>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</si>
  <si>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</si>
  <si>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</si>
  <si>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</si>
  <si>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</si>
  <si>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</si>
  <si>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</si>
  <si>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</si>
  <si>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</si>
  <si>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</si>
  <si>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</si>
  <si>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</si>
  <si>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</si>
  <si>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</si>
  <si>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</si>
  <si>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</si>
  <si>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</si>
  <si>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</si>
  <si>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</si>
  <si>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</si>
  <si>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</si>
  <si>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</si>
  <si>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</si>
  <si>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</si>
  <si>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</si>
  <si>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</si>
  <si>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</si>
  <si>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</si>
  <si>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</si>
  <si>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</si>
  <si>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</si>
  <si>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</si>
  <si>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</si>
  <si>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</si>
  <si>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</si>
  <si>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</si>
  <si>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</si>
  <si>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</si>
  <si>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</si>
  <si>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</si>
  <si>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</si>
  <si>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</si>
  <si>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</si>
  <si>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</si>
  <si>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</si>
  <si>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</si>
  <si>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</si>
  <si>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</si>
  <si>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</si>
  <si>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</si>
  <si>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</si>
  <si>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</si>
  <si>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</si>
  <si>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</si>
  <si>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</si>
  <si>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</si>
  <si>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</si>
  <si>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</si>
  <si>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</si>
  <si>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</si>
  <si>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</si>
  <si>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</si>
  <si>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</si>
  <si>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</si>
  <si>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</si>
  <si>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</si>
  <si>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</si>
  <si>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</si>
  <si>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</si>
  <si>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</si>
  <si>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</si>
  <si>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</si>
  <si>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</si>
  <si>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</si>
  <si>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</si>
  <si>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</si>
  <si>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</si>
  <si>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</si>
  <si>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</si>
  <si>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</si>
  <si>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</si>
  <si>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</si>
  <si>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</si>
  <si>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</si>
  <si>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</si>
  <si>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</si>
  <si>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</si>
  <si>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</si>
  <si>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</si>
  <si>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</si>
  <si>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</si>
  <si>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</si>
  <si>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</si>
  <si>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</si>
  <si>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</si>
  <si>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</si>
  <si>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</si>
  <si>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</si>
  <si>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</si>
  <si>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</si>
  <si>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</si>
  <si>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</si>
  <si>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</si>
  <si>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</si>
  <si>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</si>
  <si>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</si>
  <si>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</si>
  <si>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</si>
  <si>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</si>
  <si>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</si>
  <si>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</si>
  <si>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</si>
  <si>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</si>
  <si>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</si>
  <si>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</si>
  <si>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</si>
  <si>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</si>
  <si>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</si>
  <si>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</si>
  <si>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</si>
  <si>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</si>
  <si>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</si>
  <si>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</si>
  <si>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</si>
  <si>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</si>
  <si>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</si>
  <si>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</si>
  <si>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</si>
  <si>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</si>
  <si>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</si>
  <si>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</si>
  <si>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</si>
  <si>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</si>
  <si>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</si>
  <si>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</si>
  <si>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</si>
  <si>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</si>
  <si>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</si>
  <si>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</si>
  <si>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</si>
  <si>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</si>
  <si>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</si>
  <si>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</si>
  <si>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</si>
  <si>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</si>
  <si>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</si>
  <si>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</si>
  <si>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</si>
  <si>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</si>
  <si>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</si>
  <si>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</si>
  <si>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</si>
  <si>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</si>
  <si>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</si>
  <si>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</si>
  <si>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</si>
  <si>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</si>
  <si>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</si>
  <si>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</si>
  <si>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</si>
  <si>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</si>
  <si>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</si>
  <si>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</si>
  <si>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</si>
  <si>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</si>
  <si>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</si>
  <si>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</si>
  <si>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</si>
  <si>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</si>
  <si>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</si>
  <si>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</si>
  <si>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</si>
  <si>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</si>
  <si>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</si>
  <si>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</si>
  <si>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</si>
  <si>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</si>
  <si>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</si>
  <si>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</si>
  <si>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</si>
  <si>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</si>
  <si>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</si>
  <si>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</si>
  <si>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</si>
  <si>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</si>
  <si>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</si>
  <si>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</si>
  <si>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</si>
  <si>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</si>
  <si>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</si>
  <si>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</si>
  <si>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</si>
  <si>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</si>
  <si>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</si>
  <si>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</si>
  <si>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</si>
  <si>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</si>
  <si>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</si>
  <si>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</si>
  <si>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</si>
  <si>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</si>
  <si>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</si>
  <si>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</si>
  <si>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</si>
  <si>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</si>
  <si>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</si>
  <si>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</si>
  <si>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</si>
  <si>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</si>
  <si>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</si>
  <si>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</si>
  <si>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</si>
  <si>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</si>
  <si>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</si>
  <si>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</si>
  <si>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</si>
  <si>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</si>
  <si>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</si>
  <si>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</si>
  <si>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</si>
  <si>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</si>
  <si>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</si>
  <si>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</si>
  <si>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</si>
  <si>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</si>
  <si>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</si>
  <si>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</si>
  <si>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</si>
  <si>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</si>
  <si>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</si>
  <si>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</si>
  <si>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</si>
  <si>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</si>
  <si>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</si>
  <si>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</si>
  <si>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</si>
  <si>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</si>
  <si>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</si>
  <si>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</si>
  <si>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</si>
  <si>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</si>
  <si>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</si>
  <si>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</si>
  <si>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</si>
  <si>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</si>
  <si>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</si>
  <si>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</si>
  <si>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</si>
  <si>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</si>
  <si>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</si>
  <si>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</si>
  <si>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</si>
  <si>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</si>
  <si>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</si>
  <si>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</si>
  <si>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</si>
  <si>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</si>
  <si>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</si>
  <si>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</si>
  <si>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</si>
  <si>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</si>
  <si>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</si>
  <si>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</si>
  <si>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</si>
  <si>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</si>
  <si>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</si>
  <si>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</si>
  <si>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</si>
  <si>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</si>
  <si>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</si>
  <si>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</si>
  <si>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</si>
  <si>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</si>
  <si>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</si>
  <si>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</si>
  <si>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</si>
  <si>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</si>
  <si>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</si>
  <si>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</si>
  <si>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</si>
  <si>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</si>
  <si>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</si>
  <si>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</si>
  <si>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</si>
  <si>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</si>
  <si>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</si>
  <si>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</si>
  <si>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</si>
  <si>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</si>
  <si>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</si>
  <si>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</si>
  <si>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</si>
  <si>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</si>
  <si>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</si>
  <si>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</si>
  <si>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</si>
  <si>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</si>
  <si>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</si>
  <si>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</si>
  <si>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</si>
  <si>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</si>
  <si>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</si>
  <si>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</si>
  <si>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</si>
  <si>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</si>
  <si>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</si>
  <si>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</si>
  <si>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</si>
  <si>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</si>
  <si>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</si>
  <si>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</si>
  <si>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</si>
  <si>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</si>
  <si>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</si>
  <si>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</si>
  <si>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</si>
  <si>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</si>
  <si>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</si>
  <si>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</si>
  <si>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</si>
  <si>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</si>
  <si>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</si>
  <si>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</si>
  <si>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</si>
  <si>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</si>
  <si>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</si>
  <si>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</si>
  <si>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</si>
  <si>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</si>
  <si>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</si>
  <si>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</si>
  <si>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</si>
  <si>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</si>
  <si>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</si>
  <si>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</si>
  <si>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</si>
  <si>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</si>
  <si>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</si>
  <si>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</si>
  <si>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</si>
  <si>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</si>
  <si>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</si>
  <si>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</si>
  <si>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</si>
  <si>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</si>
  <si>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</si>
  <si>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</si>
  <si>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</si>
  <si>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</si>
  <si>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</si>
  <si>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</si>
  <si>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</si>
  <si>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</si>
  <si>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</si>
  <si>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</si>
  <si>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</si>
  <si>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</si>
  <si>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</si>
  <si>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</si>
  <si>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</si>
  <si>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</si>
  <si>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</si>
  <si>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</si>
  <si>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</si>
  <si>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</si>
  <si>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</si>
  <si>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</si>
  <si>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</si>
  <si>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</si>
  <si>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</si>
  <si>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</si>
  <si>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</si>
  <si>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</si>
  <si>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</si>
  <si>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</si>
  <si>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</si>
  <si>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</si>
  <si>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</si>
  <si>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</si>
  <si>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</si>
  <si>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</si>
  <si>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</si>
  <si>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</si>
  <si>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</si>
  <si>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</si>
  <si>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</si>
  <si>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</si>
  <si>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</si>
  <si>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</si>
  <si>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</si>
  <si>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</si>
  <si>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</si>
  <si>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</si>
  <si>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</si>
  <si>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</si>
  <si>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</si>
  <si>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</si>
  <si>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</si>
  <si>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</si>
  <si>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</si>
  <si>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</si>
  <si>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</si>
  <si>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</si>
  <si>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</si>
  <si>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</si>
  <si>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</si>
  <si>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</si>
  <si>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</si>
  <si>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</si>
  <si>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</si>
  <si>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</si>
  <si>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</si>
  <si>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</si>
  <si>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</si>
  <si>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</si>
  <si>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</si>
  <si>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</si>
  <si>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</si>
  <si>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</si>
  <si>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</si>
  <si>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</si>
  <si>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</si>
  <si>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</si>
  <si>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</si>
  <si>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</si>
  <si>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</si>
  <si>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</si>
  <si>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</si>
  <si>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</si>
  <si>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</si>
  <si>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</si>
  <si>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</si>
  <si>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</si>
  <si>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</si>
  <si>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</si>
  <si>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</si>
  <si>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</si>
  <si>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</si>
  <si>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</si>
  <si>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</si>
  <si>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</si>
  <si>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</si>
  <si>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</si>
  <si>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</si>
  <si>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</si>
  <si>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</si>
  <si>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</si>
  <si>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</si>
  <si>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</si>
  <si>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</si>
  <si>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</si>
  <si>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</si>
  <si>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</si>
  <si>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</si>
  <si>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</si>
  <si>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</si>
  <si>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</si>
  <si>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</si>
  <si>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</si>
  <si>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</si>
  <si>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</si>
  <si>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</si>
  <si>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</si>
  <si>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</si>
  <si>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</si>
  <si>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</si>
  <si>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</si>
  <si>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</si>
  <si>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</si>
  <si>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</si>
  <si>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</si>
  <si>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</si>
  <si>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</si>
  <si>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</si>
  <si>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</si>
  <si>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</si>
  <si>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</si>
  <si>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</si>
  <si>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</si>
  <si>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</si>
  <si>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</si>
  <si>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</si>
  <si>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</si>
  <si>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</si>
  <si>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</si>
  <si>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</si>
  <si>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</si>
  <si>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</si>
  <si>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</si>
  <si>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</si>
  <si>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</si>
  <si>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</si>
  <si>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</si>
  <si>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</si>
  <si>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</si>
  <si>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</si>
  <si>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</si>
  <si>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</si>
  <si>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</si>
  <si>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</si>
  <si>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</si>
  <si>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</si>
  <si>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</si>
  <si>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</si>
  <si>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</si>
  <si>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</si>
  <si>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</si>
  <si>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</si>
  <si>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</si>
  <si>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</si>
  <si>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</si>
  <si>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</si>
  <si>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</si>
  <si>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</si>
  <si>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</si>
  <si>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</si>
  <si>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</si>
  <si>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</si>
  <si>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</si>
  <si>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</si>
  <si>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</si>
  <si>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</si>
  <si>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</si>
  <si>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</si>
  <si>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</si>
  <si>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</si>
  <si>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</si>
  <si>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</si>
  <si>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</si>
  <si>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</si>
  <si>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</si>
  <si>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</si>
  <si>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</si>
  <si>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</si>
  <si>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</si>
  <si>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</si>
  <si>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</si>
  <si>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</si>
  <si>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</si>
  <si>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</si>
  <si>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</si>
  <si>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</si>
  <si>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</si>
  <si>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</si>
  <si>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</si>
  <si>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</si>
  <si>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</si>
  <si>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</si>
  <si>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</si>
  <si>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</si>
  <si>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</si>
  <si>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</si>
  <si>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</si>
  <si>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</si>
  <si>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</si>
  <si>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</si>
  <si>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</si>
  <si>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</si>
  <si>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</si>
  <si>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</si>
  <si>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</si>
  <si>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</si>
  <si>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</si>
  <si>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</si>
  <si>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</si>
  <si>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</si>
  <si>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</si>
  <si>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</si>
  <si>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</si>
  <si>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</si>
  <si>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</si>
  <si>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</si>
  <si>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</si>
  <si>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</si>
  <si>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</si>
  <si>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</si>
  <si>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</si>
  <si>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</si>
  <si>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</si>
  <si>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</si>
  <si>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</si>
  <si>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</si>
  <si>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</si>
  <si>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</si>
  <si>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</si>
  <si>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</si>
  <si>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</si>
  <si>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</si>
  <si>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</si>
  <si>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</si>
  <si>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</si>
  <si>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</si>
  <si>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</si>
  <si>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</si>
  <si>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</si>
  <si>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</si>
  <si>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</si>
  <si>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</si>
  <si>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</si>
  <si>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</si>
  <si>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</si>
  <si>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</si>
  <si>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</si>
  <si>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</si>
  <si>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</si>
  <si>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</si>
  <si>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</si>
  <si>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</si>
  <si>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</si>
  <si>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</si>
  <si>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</si>
  <si>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</si>
  <si>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</si>
  <si>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</si>
  <si>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</si>
  <si>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</si>
  <si>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</si>
  <si>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</si>
  <si>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</si>
  <si>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</si>
  <si>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</si>
  <si>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</si>
  <si>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</si>
  <si>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</si>
  <si>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</si>
  <si>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</si>
  <si>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</si>
  <si>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</si>
  <si>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</si>
  <si>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</si>
  <si>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</si>
  <si>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</si>
  <si>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</si>
  <si>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</si>
  <si>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</si>
  <si>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</si>
  <si>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</si>
  <si>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</si>
  <si>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</si>
  <si>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</si>
  <si>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</si>
  <si>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</si>
  <si>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</si>
  <si>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</si>
  <si>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</si>
  <si>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</si>
  <si>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</si>
  <si>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</si>
  <si>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</si>
  <si>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</si>
  <si>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</si>
  <si>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</si>
  <si>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</si>
  <si>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</si>
  <si>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</si>
  <si>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</si>
  <si>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</si>
  <si>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</si>
  <si>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</si>
  <si>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</si>
  <si>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</si>
  <si>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</si>
  <si>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</si>
  <si>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</si>
  <si>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</si>
  <si>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</si>
  <si>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</si>
  <si>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</si>
  <si>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</si>
  <si>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</si>
  <si>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</si>
  <si>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</si>
  <si>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</si>
  <si>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</si>
  <si>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</si>
  <si>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</si>
  <si>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</si>
  <si>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</si>
  <si>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</si>
  <si>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</si>
  <si>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</si>
  <si>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</si>
  <si>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</si>
  <si>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</si>
  <si>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</si>
  <si>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</si>
  <si>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</si>
  <si>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</si>
  <si>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</si>
  <si>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</si>
  <si>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</si>
  <si>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</si>
  <si>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</si>
  <si>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</si>
  <si>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</si>
  <si>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</si>
  <si>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</si>
  <si>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</si>
  <si>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</si>
  <si>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</si>
  <si>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</si>
  <si>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</si>
  <si>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</si>
  <si>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</si>
  <si>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</si>
  <si>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</si>
  <si>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</si>
  <si>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</si>
  <si>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</si>
  <si>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</si>
  <si>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</si>
  <si>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</si>
  <si>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</si>
  <si>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</si>
  <si>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</si>
  <si>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</si>
  <si>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</si>
  <si>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</si>
  <si>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</si>
  <si>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</si>
  <si>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</si>
  <si>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</si>
  <si>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</si>
  <si>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</si>
  <si>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</si>
  <si>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</si>
  <si>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</si>
  <si>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</si>
  <si>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</si>
  <si>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</si>
  <si>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</si>
  <si>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</si>
  <si>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</si>
  <si>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</si>
  <si>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</si>
  <si>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</si>
  <si>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</si>
  <si>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</si>
  <si>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</si>
  <si>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</si>
  <si>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</si>
  <si>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</si>
  <si>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</si>
  <si>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</si>
  <si>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</si>
  <si>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</si>
  <si>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</si>
  <si>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</si>
  <si>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</si>
  <si>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</si>
  <si>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</si>
  <si>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</si>
  <si>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</si>
  <si>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</si>
  <si>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</si>
  <si>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</si>
  <si>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</si>
  <si>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</si>
  <si>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</si>
  <si>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</si>
  <si>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</si>
  <si>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</si>
  <si>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</si>
  <si>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</si>
  <si>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</si>
  <si>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</si>
  <si>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</si>
  <si>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</si>
  <si>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</si>
  <si>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</si>
  <si>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</si>
  <si>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</si>
  <si>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</si>
  <si>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</si>
  <si>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</si>
  <si>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</si>
  <si>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</si>
  <si>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</si>
  <si>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</si>
  <si>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</si>
  <si>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</si>
  <si>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</si>
  <si>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</si>
  <si>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</si>
  <si>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</si>
  <si>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</si>
  <si>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</si>
  <si>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</si>
  <si>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</si>
  <si>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</si>
  <si>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</si>
  <si>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</si>
  <si>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</si>
  <si>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</si>
  <si>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</si>
  <si>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</si>
  <si>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</si>
  <si>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</si>
  <si>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</si>
  <si>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</si>
  <si>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</si>
  <si>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</si>
  <si>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</si>
  <si>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</si>
  <si>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</si>
  <si>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</si>
  <si>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</si>
  <si>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</si>
  <si>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</si>
  <si>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</si>
  <si>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</si>
  <si>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</si>
  <si>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</si>
  <si>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</si>
  <si>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</si>
  <si>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</si>
  <si>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</si>
  <si>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</si>
  <si>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</si>
  <si>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</si>
  <si>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</si>
  <si>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</si>
  <si>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</si>
  <si>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</si>
  <si>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</si>
  <si>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</si>
  <si>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</si>
  <si>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</si>
  <si>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</si>
  <si>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</si>
  <si>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</si>
  <si>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</si>
  <si>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</si>
  <si>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</si>
  <si>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</si>
  <si>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</si>
  <si>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</si>
  <si>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</si>
  <si>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</si>
  <si>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</si>
  <si>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</si>
  <si>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</si>
  <si>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</si>
  <si>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</si>
  <si>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</si>
  <si>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</si>
  <si>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</si>
  <si>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</si>
  <si>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</si>
  <si>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</si>
  <si>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</si>
  <si>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</si>
  <si>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</si>
  <si>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</si>
  <si>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</si>
  <si>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</si>
  <si>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</si>
  <si>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</si>
  <si>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</si>
  <si>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</si>
  <si>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</si>
  <si>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</si>
  <si>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</si>
  <si>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</si>
  <si>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</si>
  <si>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</si>
  <si>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</si>
  <si>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</si>
  <si>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</si>
  <si>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</si>
  <si>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</si>
  <si>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</si>
  <si>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</si>
  <si>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</si>
  <si>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</si>
  <si>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</si>
  <si>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</si>
  <si>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</si>
  <si>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</si>
  <si>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</si>
  <si>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</si>
  <si>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</si>
  <si>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</si>
  <si>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</si>
  <si>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</si>
  <si>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</si>
  <si>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</si>
  <si>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</si>
  <si>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</si>
  <si>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</si>
  <si>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</si>
  <si>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</si>
  <si>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</si>
  <si>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</si>
  <si>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</si>
  <si>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</si>
  <si>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</si>
  <si>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</si>
  <si>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</si>
  <si>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</si>
  <si>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</si>
  <si>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</si>
  <si>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</si>
  <si>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</si>
  <si>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</si>
  <si>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</si>
  <si>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</si>
  <si>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</si>
  <si>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</si>
  <si>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</si>
  <si>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</si>
  <si>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</si>
  <si>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</si>
  <si>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</si>
  <si>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</si>
  <si>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</si>
  <si>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</si>
  <si>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</si>
  <si>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</si>
  <si>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</si>
  <si>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</si>
  <si>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</si>
  <si>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</si>
  <si>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</si>
  <si>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</si>
  <si>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</si>
  <si>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</si>
  <si>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</si>
  <si>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</si>
  <si>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</si>
  <si>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</si>
  <si>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</si>
  <si>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</si>
  <si>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</si>
  <si>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</si>
  <si>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</si>
  <si>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</si>
  <si>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</si>
  <si>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</si>
  <si>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</si>
  <si>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</si>
  <si>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</si>
  <si>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</si>
  <si>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</si>
  <si>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</si>
  <si>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</si>
  <si>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</si>
  <si>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</si>
  <si>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</si>
  <si>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</si>
  <si>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</si>
  <si>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</si>
  <si>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</si>
  <si>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</si>
  <si>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</si>
  <si>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</si>
  <si>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</si>
  <si>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</si>
  <si>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</si>
  <si>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</si>
  <si>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</si>
  <si>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</si>
  <si>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</si>
  <si>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</si>
  <si>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</si>
  <si>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</si>
  <si>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</si>
  <si>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</si>
  <si>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</si>
  <si>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</si>
  <si>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</si>
  <si>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</si>
  <si>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</si>
  <si>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</si>
  <si>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</si>
  <si>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</si>
  <si>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</si>
  <si>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</si>
  <si>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</si>
  <si>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</si>
  <si>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</si>
  <si>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</si>
  <si>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</si>
  <si>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</si>
  <si>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</si>
  <si>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</si>
  <si>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</si>
  <si>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</si>
  <si>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</si>
  <si>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</si>
  <si>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</si>
  <si>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</si>
  <si>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</si>
  <si>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</si>
  <si>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</si>
  <si>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</si>
  <si>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</si>
  <si>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</si>
  <si>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</si>
  <si>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</si>
  <si>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</si>
  <si>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</si>
  <si>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</si>
  <si>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</si>
  <si>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</si>
  <si>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</si>
  <si>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</si>
  <si>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</si>
  <si>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</si>
  <si>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</si>
  <si>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</si>
  <si>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</si>
  <si>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</si>
  <si>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</si>
  <si>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</si>
  <si>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</si>
  <si>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</si>
  <si>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</si>
  <si>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</si>
  <si>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</si>
  <si>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</si>
  <si>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</si>
  <si>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</si>
  <si>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</si>
  <si>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</si>
  <si>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</si>
  <si>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</si>
  <si>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</si>
  <si>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</si>
  <si>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</si>
  <si>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</si>
  <si>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</si>
  <si>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</si>
  <si>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</si>
  <si>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</si>
  <si>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</si>
  <si>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</si>
  <si>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</si>
  <si>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</si>
  <si>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</si>
  <si>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</si>
  <si>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</si>
  <si>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</si>
  <si>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</si>
  <si>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</si>
  <si>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</si>
  <si>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</si>
  <si>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</si>
  <si>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</si>
  <si>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</si>
  <si>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</si>
  <si>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</si>
  <si>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</si>
  <si>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</si>
  <si>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</si>
  <si>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</si>
  <si>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</si>
  <si>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</si>
  <si>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</si>
  <si>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</si>
  <si>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</si>
  <si>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</si>
  <si>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</si>
  <si>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</si>
  <si>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</si>
  <si>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</si>
  <si>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</si>
  <si>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</si>
  <si>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</si>
  <si>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</si>
  <si>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</si>
  <si>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</si>
  <si>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</si>
  <si>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</si>
  <si>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</si>
  <si>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</si>
  <si>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</si>
  <si>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</si>
  <si>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</si>
  <si>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</si>
  <si>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</si>
  <si>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</si>
  <si>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</si>
  <si>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</si>
  <si>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</si>
  <si>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</si>
  <si>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</si>
  <si>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</si>
  <si>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</si>
  <si>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</si>
  <si>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</si>
  <si>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</si>
  <si>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</si>
  <si>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</si>
  <si>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</si>
  <si>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</si>
  <si>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</si>
  <si>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</si>
  <si>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</si>
  <si>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</si>
  <si>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</si>
  <si>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</si>
  <si>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</si>
  <si>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</si>
  <si>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</si>
  <si>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</si>
  <si>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</si>
  <si>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</si>
  <si>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</si>
  <si>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</si>
  <si>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</si>
  <si>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</si>
  <si>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</si>
  <si>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</si>
  <si>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</si>
  <si>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</si>
  <si>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</si>
  <si>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</si>
  <si>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</si>
  <si>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</si>
  <si>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</si>
  <si>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</si>
  <si>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</si>
  <si>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</si>
  <si>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</si>
  <si>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</si>
  <si>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</si>
  <si>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</si>
  <si>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</si>
  <si>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</si>
  <si>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</si>
  <si>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</si>
  <si>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</si>
  <si>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</si>
  <si>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</si>
  <si>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</si>
  <si>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</si>
  <si>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</si>
  <si>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</si>
  <si>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</si>
  <si>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</si>
  <si>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</si>
  <si>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</si>
  <si>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</si>
  <si>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</si>
  <si>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</si>
  <si>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</si>
  <si>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</si>
  <si>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</si>
  <si>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</si>
  <si>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</si>
  <si>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</si>
  <si>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</si>
  <si>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</si>
  <si>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</si>
  <si>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</si>
  <si>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</si>
  <si>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</si>
  <si>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</si>
  <si>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</si>
  <si>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</si>
  <si>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</si>
  <si>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</si>
  <si>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</si>
  <si>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</si>
  <si>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</si>
  <si>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</si>
  <si>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</si>
  <si>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</si>
  <si>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</si>
  <si>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</si>
  <si>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</si>
  <si>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</si>
  <si>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</si>
  <si>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</si>
  <si>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</si>
  <si>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</si>
  <si>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</si>
  <si>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</si>
  <si>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</si>
  <si>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</si>
  <si>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</si>
  <si>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</si>
  <si>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</si>
  <si>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</si>
  <si>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</si>
  <si>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</si>
  <si>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</si>
  <si>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</si>
  <si>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</si>
  <si>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</si>
  <si>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</si>
  <si>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</si>
  <si>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</si>
  <si>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</si>
  <si>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</si>
  <si>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</si>
  <si>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</si>
  <si>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</si>
  <si>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</si>
  <si>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</si>
  <si>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</si>
  <si>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</si>
  <si>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</si>
  <si>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</si>
  <si>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</si>
  <si>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</si>
  <si>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</si>
  <si>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</si>
  <si>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</si>
  <si>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</si>
  <si>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</si>
  <si>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</si>
  <si>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</si>
  <si>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</si>
  <si>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</si>
  <si>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</si>
  <si>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</si>
  <si>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</si>
  <si>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</si>
  <si>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</si>
  <si>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</si>
  <si>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</si>
  <si>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</si>
  <si>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</si>
  <si>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</si>
  <si>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</si>
  <si>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</si>
  <si>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</si>
  <si>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</si>
  <si>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</si>
  <si>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</si>
  <si>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</si>
  <si>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</si>
  <si>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</si>
  <si>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</si>
  <si>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</si>
  <si>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</si>
  <si>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</si>
  <si>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</si>
  <si>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</si>
  <si>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</si>
  <si>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</si>
  <si>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</si>
  <si>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</si>
  <si>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</si>
  <si>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</si>
  <si>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</si>
  <si>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</si>
  <si>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</si>
  <si>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</si>
  <si>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</si>
  <si>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</si>
  <si>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</si>
  <si>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</si>
  <si>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</si>
  <si>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</si>
  <si>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</si>
  <si>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</si>
  <si>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</si>
  <si>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</si>
  <si>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</si>
  <si>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</si>
  <si>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</si>
  <si>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</si>
  <si>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</si>
  <si>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</si>
  <si>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</si>
  <si>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</si>
  <si>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</si>
  <si>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</si>
  <si>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</si>
  <si>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</si>
  <si>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</si>
  <si>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</si>
  <si>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</si>
  <si>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</si>
  <si>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</si>
  <si>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</si>
  <si>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</si>
  <si>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</si>
  <si>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</si>
  <si>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</si>
  <si>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</si>
  <si>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</si>
  <si>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</si>
  <si>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</si>
  <si>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</si>
  <si>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</si>
  <si>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</si>
  <si>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</si>
  <si>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</si>
  <si>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</si>
  <si>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</si>
  <si>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</si>
  <si>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</si>
  <si>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</si>
  <si>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</si>
  <si>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</si>
  <si>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</si>
  <si>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</si>
  <si>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</si>
  <si>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</si>
  <si>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</si>
  <si>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</si>
  <si>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</si>
  <si>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</si>
  <si>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</si>
  <si>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</si>
  <si>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</si>
  <si>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</si>
  <si>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</si>
  <si>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</si>
  <si>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</si>
  <si>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</si>
  <si>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</si>
  <si>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</si>
  <si>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</si>
  <si>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</si>
  <si>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</si>
  <si>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</si>
  <si>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</si>
  <si>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</si>
  <si>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</si>
  <si>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</si>
  <si>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</si>
  <si>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</si>
  <si>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</si>
  <si>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</si>
  <si>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</si>
  <si>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</si>
  <si>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</si>
  <si>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</si>
  <si>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</si>
  <si>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</si>
  <si>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</si>
  <si>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</si>
  <si>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</si>
  <si>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</si>
  <si>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</si>
  <si>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</si>
  <si>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</si>
  <si>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</si>
  <si>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</si>
  <si>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</si>
  <si>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</si>
  <si>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</si>
  <si>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</si>
  <si>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</si>
  <si>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</si>
  <si>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</si>
  <si>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</si>
  <si>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</si>
  <si>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</si>
  <si>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</si>
  <si>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</si>
  <si>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</si>
  <si>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</si>
  <si>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</si>
  <si>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</si>
  <si>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</si>
  <si>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</si>
  <si>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</si>
  <si>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</si>
  <si>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</si>
  <si>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</si>
  <si>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</si>
  <si>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</si>
  <si>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</si>
  <si>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</si>
  <si>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</si>
  <si>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</si>
  <si>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</si>
  <si>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</si>
  <si>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</si>
  <si>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</si>
  <si>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</si>
  <si>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</si>
  <si>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</si>
  <si>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</si>
  <si>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</si>
  <si>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</si>
  <si>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</si>
  <si>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</si>
  <si>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</si>
  <si>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</si>
  <si>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</si>
  <si>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</si>
  <si>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</si>
  <si>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</si>
  <si>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</si>
  <si>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</si>
  <si>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</si>
  <si>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</si>
  <si>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</si>
  <si>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</si>
  <si>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</si>
  <si>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</si>
  <si>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</si>
  <si>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</si>
  <si>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</si>
  <si>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</si>
  <si>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</si>
  <si>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</si>
  <si>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</si>
  <si>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</si>
  <si>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</si>
  <si>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</si>
  <si>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</si>
  <si>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</si>
  <si>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</si>
  <si>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</si>
  <si>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</si>
  <si>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</si>
  <si>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</si>
  <si>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</si>
  <si>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</si>
  <si>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</si>
  <si>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</si>
  <si>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</si>
  <si>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</si>
  <si>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</si>
  <si>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</si>
  <si>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</si>
  <si>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</si>
  <si>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</si>
  <si>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</si>
  <si>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</si>
  <si>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</si>
  <si>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</si>
  <si>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</si>
  <si>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</si>
  <si>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</si>
  <si>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</si>
  <si>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</si>
  <si>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</si>
  <si>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</si>
  <si>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</si>
  <si>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</si>
  <si>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</si>
  <si>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</si>
  <si>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</si>
  <si>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</si>
  <si>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</si>
  <si>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</si>
  <si>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</si>
  <si>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</si>
  <si>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</si>
  <si>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</si>
  <si>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</si>
  <si>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</si>
  <si>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</si>
  <si>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</si>
  <si>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</si>
  <si>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</si>
  <si>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</si>
  <si>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</si>
  <si>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</si>
  <si>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</si>
  <si>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</si>
  <si>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</si>
  <si>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</si>
  <si>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</si>
  <si>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</si>
  <si>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</si>
  <si>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</si>
  <si>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</si>
  <si>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</si>
  <si>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</si>
  <si>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</si>
  <si>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</si>
  <si>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</si>
  <si>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</si>
  <si>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</si>
  <si>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</si>
  <si>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</si>
  <si>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</si>
  <si>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</si>
  <si>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</si>
  <si>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</si>
  <si>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</si>
  <si>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</si>
  <si>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</si>
  <si>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</si>
  <si>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</si>
  <si>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</si>
  <si>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</si>
  <si>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</si>
  <si>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</si>
  <si>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</si>
  <si>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</si>
  <si>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</si>
  <si>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</si>
  <si>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</si>
  <si>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</si>
  <si>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</si>
  <si>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</si>
  <si>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</si>
  <si>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</si>
  <si>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</si>
  <si>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</si>
  <si>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</si>
  <si>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</si>
  <si>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</si>
  <si>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</si>
  <si>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</si>
  <si>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</si>
  <si>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</si>
  <si>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</si>
  <si>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</si>
  <si>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</si>
  <si>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</si>
  <si>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</si>
  <si>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</si>
  <si>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</si>
  <si>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</si>
  <si>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</si>
  <si>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</si>
  <si>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</si>
  <si>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</si>
  <si>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</si>
  <si>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</si>
  <si>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</si>
  <si>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</si>
  <si>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</si>
  <si>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</si>
  <si>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</si>
  <si>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</si>
  <si>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</si>
  <si>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</si>
  <si>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</si>
  <si>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</si>
  <si>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</si>
  <si>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</si>
  <si>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</si>
  <si>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</si>
  <si>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</si>
  <si>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</si>
  <si>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</si>
  <si>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</si>
  <si>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</si>
  <si>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</si>
  <si>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</si>
  <si>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</si>
  <si>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</si>
  <si>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</si>
  <si>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</si>
  <si>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</si>
  <si>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</si>
  <si>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</si>
  <si>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</si>
  <si>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</si>
  <si>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</si>
  <si>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</si>
  <si>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</si>
  <si>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</si>
  <si>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</si>
  <si>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</si>
  <si>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</si>
  <si>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</si>
  <si>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</si>
  <si>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</si>
  <si>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</si>
  <si>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</si>
  <si>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</si>
  <si>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</si>
  <si>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</si>
  <si>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</si>
  <si>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</si>
  <si>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</si>
  <si>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</si>
  <si>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</si>
  <si>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</si>
  <si>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</si>
  <si>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</si>
  <si>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</si>
  <si>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</si>
  <si>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</si>
  <si>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</si>
  <si>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</si>
  <si>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</si>
  <si>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</si>
  <si>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</si>
  <si>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</si>
  <si>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</si>
  <si>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</si>
  <si>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</si>
  <si>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</si>
  <si>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</si>
  <si>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</si>
  <si>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</si>
  <si>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</si>
  <si>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</si>
  <si>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</si>
  <si>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</si>
  <si>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</si>
  <si>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</si>
  <si>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</si>
  <si>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</si>
  <si>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</si>
  <si>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</si>
  <si>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</si>
  <si>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</si>
  <si>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</si>
  <si>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</si>
  <si>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</si>
  <si>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</si>
  <si>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</si>
  <si>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</si>
  <si>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</si>
  <si>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</si>
  <si>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</si>
  <si>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</si>
  <si>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</si>
  <si>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</si>
  <si>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</si>
  <si>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</si>
  <si>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</si>
  <si>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</si>
  <si>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</si>
  <si>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</si>
  <si>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</si>
  <si>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</si>
  <si>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</si>
  <si>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</si>
  <si>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</si>
  <si>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</si>
  <si>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</si>
  <si>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</si>
  <si>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</si>
  <si>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</si>
  <si>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</si>
  <si>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</si>
  <si>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</si>
  <si>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</si>
  <si>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</si>
  <si>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</si>
  <si>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</si>
  <si>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</si>
  <si>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</si>
  <si>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</si>
  <si>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</si>
  <si>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</si>
  <si>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</si>
  <si>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</si>
  <si>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</si>
  <si>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</si>
  <si>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</si>
  <si>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</si>
  <si>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</si>
  <si>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</si>
  <si>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</si>
  <si>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</si>
  <si>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</si>
  <si>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</si>
  <si>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</si>
  <si>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</si>
  <si>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</si>
  <si>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</si>
  <si>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</si>
  <si>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</si>
  <si>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</si>
  <si>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</si>
  <si>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</si>
  <si>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</si>
  <si>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</si>
  <si>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</si>
  <si>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</si>
  <si>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</si>
  <si>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</si>
  <si>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</si>
  <si>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</si>
  <si>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</si>
  <si>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</si>
  <si>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</si>
  <si>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</si>
  <si>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</si>
  <si>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</si>
  <si>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</si>
  <si>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</si>
  <si>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</si>
  <si>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</si>
  <si>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</si>
  <si>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</si>
  <si>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</si>
  <si>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</si>
  <si>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</si>
  <si>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</si>
  <si>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</si>
  <si>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</si>
  <si>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</si>
  <si>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</si>
  <si>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</si>
  <si>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</si>
  <si>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</si>
  <si>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</si>
  <si>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</si>
  <si>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</si>
  <si>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</si>
  <si>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</si>
  <si>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</si>
  <si>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</si>
  <si>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</si>
  <si>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</si>
  <si>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</si>
  <si>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</si>
  <si>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</si>
  <si>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</si>
  <si>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</si>
  <si>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</si>
  <si>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</si>
  <si>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</si>
  <si>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</si>
  <si>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</si>
  <si>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</si>
  <si>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</si>
  <si>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</si>
  <si>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</si>
  <si>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</si>
  <si>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</si>
  <si>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</si>
  <si>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</si>
  <si>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</si>
  <si>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</si>
  <si>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</si>
  <si>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</si>
  <si>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</si>
  <si>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</si>
  <si>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</si>
  <si>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</si>
  <si>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</si>
  <si>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</si>
  <si>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</si>
  <si>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</si>
  <si>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</si>
  <si>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</si>
  <si>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</si>
  <si>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</si>
  <si>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</si>
  <si>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</si>
  <si>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</si>
  <si>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</si>
  <si>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</si>
  <si>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</si>
  <si>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</si>
  <si>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</si>
  <si>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</si>
  <si>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</si>
  <si>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</si>
  <si>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</si>
  <si>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</si>
  <si>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</si>
  <si>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</si>
  <si>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</si>
  <si>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</si>
  <si>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</si>
  <si>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</si>
  <si>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</si>
  <si>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</si>
  <si>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</si>
  <si>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</si>
  <si>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</si>
  <si>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</si>
  <si>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</si>
  <si>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</si>
  <si>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</si>
  <si>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</si>
  <si>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</si>
  <si>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</si>
  <si>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</si>
  <si>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</si>
  <si>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</si>
  <si>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</si>
  <si>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</si>
  <si>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</si>
  <si>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</si>
  <si>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</si>
  <si>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</si>
  <si>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</si>
  <si>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</si>
  <si>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</si>
  <si>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</si>
  <si>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</si>
  <si>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</si>
  <si>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</si>
  <si>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</si>
  <si>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</si>
  <si>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</si>
  <si>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</si>
  <si>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</si>
  <si>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</si>
  <si>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</si>
  <si>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</si>
  <si>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</si>
  <si>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</si>
  <si>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</si>
  <si>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</si>
  <si>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</si>
  <si>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</si>
  <si>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</si>
  <si>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</si>
  <si>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</si>
  <si>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</si>
  <si>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</si>
  <si>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</si>
  <si>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</si>
  <si>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</si>
  <si>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</si>
  <si>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</si>
  <si>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</si>
  <si>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</si>
  <si>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</si>
  <si>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</si>
  <si>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</si>
  <si>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</si>
  <si>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</si>
  <si>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</si>
  <si>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</si>
  <si>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</si>
  <si>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</si>
  <si>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</si>
  <si>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</si>
  <si>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</si>
  <si>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</si>
  <si>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</si>
  <si>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</si>
  <si>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</si>
  <si>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</si>
  <si>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</si>
  <si>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</si>
  <si>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</si>
  <si>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</si>
  <si>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</si>
  <si>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</si>
  <si>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</si>
  <si>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</si>
  <si>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</si>
  <si>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</si>
  <si>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</si>
  <si>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</si>
  <si>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</si>
  <si>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</si>
  <si>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</si>
  <si>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</si>
  <si>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</si>
  <si>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</si>
  <si>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</si>
  <si>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</si>
  <si>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</si>
  <si>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</si>
  <si>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</si>
  <si>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</si>
  <si>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</si>
  <si>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</si>
  <si>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</si>
  <si>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</si>
  <si>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</si>
  <si>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</si>
  <si>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</si>
  <si>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</si>
  <si>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</si>
  <si>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</si>
  <si>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</si>
  <si>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</si>
  <si>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</si>
  <si>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</si>
  <si>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</si>
  <si>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</si>
  <si>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</si>
  <si>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</si>
  <si>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</si>
  <si>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</si>
  <si>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</si>
  <si>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</si>
  <si>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</si>
  <si>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</si>
  <si>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</si>
  <si>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</si>
  <si>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</si>
  <si>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</si>
  <si>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</si>
  <si>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</si>
  <si>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</si>
  <si>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</si>
  <si>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</si>
  <si>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</si>
  <si>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</si>
  <si>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</si>
  <si>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</si>
  <si>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</si>
  <si>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</si>
  <si>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</si>
  <si>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</si>
  <si>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</si>
  <si>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</si>
  <si>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</si>
  <si>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</si>
  <si>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</si>
  <si>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</si>
  <si>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</si>
  <si>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</si>
  <si>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</si>
  <si>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</si>
  <si>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</si>
  <si>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</si>
  <si>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</si>
  <si>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</si>
  <si>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</si>
  <si>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</si>
  <si>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</si>
  <si>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</si>
  <si>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</si>
  <si>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</si>
  <si>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</si>
  <si>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</si>
  <si>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</si>
  <si>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</si>
  <si>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</si>
  <si>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</si>
  <si>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</si>
  <si>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</si>
  <si>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</si>
  <si>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</si>
  <si>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</si>
  <si>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</si>
  <si>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</si>
  <si>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</si>
  <si>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</si>
  <si>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</si>
  <si>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</si>
  <si>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</si>
  <si>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</si>
  <si>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</si>
  <si>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</si>
  <si>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</si>
  <si>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</si>
  <si>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</si>
  <si>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</si>
  <si>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</si>
  <si>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</si>
  <si>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</si>
  <si>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</si>
  <si>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</si>
  <si>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</si>
  <si>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</si>
  <si>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</si>
  <si>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</si>
  <si>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</si>
  <si>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</si>
  <si>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</si>
  <si>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</si>
  <si>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</si>
  <si>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</si>
  <si>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</si>
  <si>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</si>
  <si>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</si>
  <si>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</si>
  <si>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</si>
  <si>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</si>
  <si>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</si>
  <si>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</si>
  <si>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</si>
  <si>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</si>
  <si>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</si>
  <si>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</si>
  <si>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</si>
  <si>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</si>
  <si>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</si>
  <si>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</si>
  <si>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</si>
  <si>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</si>
  <si>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</si>
  <si>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</si>
  <si>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</si>
  <si>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</si>
  <si>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</si>
  <si>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</si>
  <si>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</si>
  <si>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</si>
  <si>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</si>
  <si>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</si>
  <si>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</si>
  <si>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</si>
  <si>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</si>
  <si>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</si>
  <si>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</si>
  <si>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</si>
  <si>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</si>
  <si>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</si>
  <si>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</si>
  <si>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</si>
  <si>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</si>
  <si>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</si>
  <si>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</si>
  <si>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</si>
  <si>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</si>
  <si>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</si>
  <si>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</si>
  <si>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</si>
  <si>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</si>
  <si>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</si>
  <si>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</si>
  <si>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</si>
  <si>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</si>
  <si>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</si>
  <si>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</si>
  <si>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</si>
  <si>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</si>
  <si>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</si>
  <si>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</si>
  <si>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</si>
  <si>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</si>
  <si>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</si>
  <si>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</si>
  <si>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</si>
  <si>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</si>
  <si>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</si>
  <si>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</si>
  <si>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</si>
  <si>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</si>
  <si>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</si>
  <si>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</si>
  <si>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</si>
  <si>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</si>
  <si>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</si>
  <si>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</si>
  <si>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</si>
  <si>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</si>
  <si>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</si>
  <si>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</si>
  <si>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</si>
  <si>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</si>
  <si>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</si>
  <si>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</si>
  <si>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</si>
  <si>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</si>
  <si>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</si>
  <si>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</si>
  <si>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</si>
  <si>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</si>
  <si>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</si>
  <si>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</si>
  <si>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</si>
  <si>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</si>
  <si>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</si>
  <si>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</si>
  <si>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</si>
  <si>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</si>
  <si>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</si>
  <si>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</si>
  <si>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</si>
  <si>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</si>
  <si>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</si>
  <si>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</si>
  <si>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</si>
  <si>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</si>
  <si>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</si>
  <si>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</si>
  <si>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</si>
  <si>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</si>
  <si>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</si>
  <si>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</si>
  <si>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</si>
  <si>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</si>
  <si>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</si>
  <si>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</si>
  <si>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</si>
  <si>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</si>
  <si>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</si>
  <si>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</si>
  <si>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</si>
  <si>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</si>
  <si>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</si>
  <si>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</si>
  <si>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</si>
  <si>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</si>
  <si>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</si>
  <si>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</si>
  <si>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</si>
  <si>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</si>
  <si>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</si>
  <si>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</si>
  <si>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</si>
  <si>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</si>
  <si>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</si>
  <si>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</si>
  <si>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</si>
  <si>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</si>
  <si>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</si>
  <si>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</si>
  <si>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</si>
  <si>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</si>
  <si>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</si>
  <si>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</si>
  <si>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</si>
  <si>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</si>
  <si>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</si>
  <si>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</si>
  <si>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</si>
  <si>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</si>
  <si>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</si>
  <si>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</si>
  <si>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</si>
  <si>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</si>
  <si>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</si>
  <si>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</si>
  <si>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</si>
  <si>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</si>
  <si>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</si>
  <si>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</si>
  <si>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</si>
  <si>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</si>
  <si>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</si>
  <si>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</si>
  <si>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</si>
  <si>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</si>
  <si>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</si>
  <si>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</si>
  <si>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</si>
  <si>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</si>
  <si>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</si>
  <si>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</si>
  <si>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</si>
  <si>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</si>
  <si>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</si>
  <si>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</si>
  <si>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</si>
  <si>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</si>
  <si>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</si>
  <si>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</si>
  <si>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</si>
  <si>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</si>
  <si>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</si>
  <si>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</si>
  <si>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</si>
  <si>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</si>
  <si>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</si>
  <si>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</si>
  <si>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</si>
  <si>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</si>
  <si>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</si>
  <si>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</si>
  <si>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</si>
  <si>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</si>
  <si>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</si>
  <si>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</si>
  <si>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</si>
  <si>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</si>
  <si>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</si>
  <si>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</si>
  <si>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</si>
  <si>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</si>
  <si>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</si>
  <si>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</si>
  <si>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</si>
  <si>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</si>
  <si>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</si>
  <si>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</si>
  <si>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</si>
  <si>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</si>
  <si>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</si>
  <si>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</si>
  <si>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</si>
  <si>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</si>
  <si>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</si>
  <si>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</si>
  <si>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</si>
  <si>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</si>
  <si>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</si>
  <si>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</si>
  <si>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</si>
  <si>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</si>
  <si>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</si>
  <si>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</si>
  <si>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</si>
  <si>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</si>
  <si>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</si>
  <si>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</si>
  <si>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</si>
  <si>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</si>
  <si>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</si>
  <si>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</si>
  <si>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</si>
  <si>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</si>
  <si>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</si>
  <si>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</si>
  <si>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</si>
  <si>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</si>
  <si>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</si>
  <si>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</si>
  <si>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</si>
  <si>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</si>
  <si>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</si>
  <si>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</si>
  <si>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</si>
  <si>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</si>
  <si>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</si>
  <si>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</si>
  <si>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</si>
  <si>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</si>
  <si>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</si>
  <si>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</si>
  <si>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</si>
  <si>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</si>
  <si>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</si>
  <si>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</si>
  <si>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</si>
  <si>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</si>
  <si>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</si>
  <si>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</si>
  <si>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</si>
  <si>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</si>
  <si>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</si>
  <si>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</si>
  <si>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</si>
  <si>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</si>
  <si>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</si>
  <si>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</si>
  <si>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</si>
  <si>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</si>
  <si>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</si>
  <si>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</si>
  <si>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</si>
  <si>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</si>
  <si>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</si>
  <si>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</si>
  <si>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</si>
  <si>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</si>
  <si>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</si>
  <si>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</si>
  <si>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</si>
  <si>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</si>
  <si>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</si>
  <si>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</si>
  <si>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</si>
  <si>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</si>
  <si>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</si>
  <si>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</si>
  <si>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</si>
  <si>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</si>
  <si>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</si>
  <si>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</si>
  <si>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</si>
  <si>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</si>
  <si>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</si>
  <si>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</si>
  <si>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</si>
  <si>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</si>
  <si>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</si>
  <si>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</si>
  <si>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</si>
  <si>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</si>
  <si>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</si>
  <si>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</si>
  <si>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</si>
  <si>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</si>
  <si>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</si>
  <si>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</si>
  <si>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</si>
  <si>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</si>
  <si>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</si>
  <si>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</si>
  <si>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</si>
  <si>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</si>
  <si>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</si>
  <si>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</si>
  <si>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</si>
  <si>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</si>
  <si>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</si>
  <si>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</si>
  <si>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</si>
  <si>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</si>
  <si>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</si>
  <si>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</si>
  <si>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</si>
  <si>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</si>
  <si>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</si>
  <si>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</si>
  <si>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</si>
  <si>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</si>
  <si>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</si>
  <si>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</si>
  <si>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</si>
  <si>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</si>
  <si>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</si>
  <si>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</si>
  <si>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</si>
  <si>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</si>
  <si>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</si>
  <si>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</si>
  <si>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</si>
  <si>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</si>
  <si>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</si>
  <si>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</si>
  <si>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</si>
  <si>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</si>
  <si>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</si>
  <si>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</si>
  <si>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</si>
  <si>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</si>
  <si>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</si>
  <si>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</si>
  <si>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</si>
  <si>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</si>
  <si>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</si>
  <si>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</si>
  <si>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</si>
  <si>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</si>
  <si>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</si>
  <si>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</si>
  <si>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</si>
  <si>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</si>
  <si>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</si>
  <si>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</si>
  <si>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</si>
  <si>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</si>
  <si>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</si>
  <si>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</si>
  <si>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</si>
  <si>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</si>
  <si>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</si>
  <si>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</si>
  <si>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</si>
  <si>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</si>
  <si>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</si>
  <si>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</si>
  <si>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</si>
  <si>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</si>
  <si>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</si>
  <si>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</si>
  <si>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</si>
  <si>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</si>
  <si>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</si>
  <si>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</si>
  <si>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</si>
  <si>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</si>
  <si>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</si>
  <si>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</si>
  <si>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</si>
  <si>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</si>
  <si>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</si>
  <si>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</si>
  <si>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</si>
  <si>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</si>
  <si>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</si>
  <si>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</si>
  <si>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</si>
  <si>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</si>
  <si>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</si>
  <si>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</si>
  <si>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</si>
  <si>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</si>
  <si>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</si>
  <si>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</si>
  <si>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</si>
  <si>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</si>
  <si>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</si>
  <si>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</si>
  <si>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</si>
  <si>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</si>
  <si>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</si>
  <si>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</si>
  <si>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</si>
  <si>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</si>
  <si>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</si>
  <si>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</si>
  <si>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</si>
  <si>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</si>
  <si>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</si>
  <si>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</si>
  <si>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</si>
  <si>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</si>
  <si>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</si>
  <si>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</si>
  <si>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</si>
  <si>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</si>
  <si>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</si>
  <si>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</si>
  <si>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</si>
  <si>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</si>
  <si>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</si>
  <si>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</si>
  <si>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</si>
  <si>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</si>
  <si>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</si>
  <si>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</si>
  <si>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</si>
  <si>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</si>
  <si>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</si>
  <si>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</si>
  <si>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</si>
  <si>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</si>
  <si>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</si>
  <si>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</si>
  <si>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</si>
  <si>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</si>
  <si>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</si>
  <si>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</si>
  <si>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</si>
  <si>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</si>
  <si>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</si>
  <si>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</si>
  <si>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</si>
  <si>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</si>
  <si>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</si>
  <si>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</si>
  <si>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</si>
  <si>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</si>
  <si>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</si>
  <si>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</si>
  <si>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</si>
  <si>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</si>
  <si>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</si>
  <si>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</si>
  <si>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</si>
  <si>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</si>
  <si>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</si>
  <si>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</si>
  <si>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</si>
  <si>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</si>
  <si>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</si>
  <si>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</si>
  <si>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</si>
  <si>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</si>
  <si>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</si>
  <si>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</si>
  <si>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</si>
  <si>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</si>
  <si>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</si>
  <si>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</si>
  <si>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</si>
  <si>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</si>
  <si>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</si>
  <si>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</si>
  <si>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</si>
  <si>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</si>
  <si>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</si>
  <si>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</si>
  <si>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</si>
  <si>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</si>
  <si>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</si>
  <si>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</si>
  <si>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</si>
  <si>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</si>
  <si>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</si>
  <si>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</si>
  <si>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</si>
  <si>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</si>
  <si>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</si>
  <si>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</si>
  <si>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</si>
  <si>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</si>
  <si>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</si>
  <si>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</si>
  <si>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</si>
  <si>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</si>
  <si>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</si>
  <si>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</si>
  <si>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</si>
  <si>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</si>
  <si>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</si>
  <si>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</si>
  <si>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</si>
  <si>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</si>
  <si>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</si>
  <si>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</si>
  <si>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</si>
  <si>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</si>
  <si>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</si>
  <si>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</si>
  <si>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</si>
  <si>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</si>
  <si>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</si>
  <si>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</si>
  <si>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</si>
  <si>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</si>
  <si>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</si>
  <si>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</si>
  <si>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</si>
  <si>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</si>
  <si>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</si>
  <si>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</si>
  <si>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</si>
  <si>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</si>
  <si>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</si>
  <si>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</si>
  <si>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</si>
  <si>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</si>
  <si>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</si>
  <si>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</si>
  <si>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</si>
  <si>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</si>
  <si>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</si>
  <si>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</si>
  <si>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</si>
  <si>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</si>
  <si>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</si>
  <si>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</si>
  <si>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</si>
  <si>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</si>
  <si>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</si>
  <si>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</si>
  <si>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</si>
  <si>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</si>
  <si>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</si>
  <si>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</si>
  <si>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</si>
  <si>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</si>
  <si>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</si>
  <si>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</si>
  <si>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</si>
  <si>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</si>
  <si>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</si>
  <si>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</si>
  <si>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</si>
  <si>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</si>
  <si>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</si>
  <si>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</si>
  <si>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</si>
  <si>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</si>
  <si>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</si>
  <si>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</si>
  <si>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</si>
  <si>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</si>
  <si>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</si>
  <si>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</si>
  <si>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</si>
  <si>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</si>
  <si>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</si>
  <si>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</si>
  <si>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</si>
  <si>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</si>
  <si>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</si>
  <si>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</si>
  <si>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</si>
  <si>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</si>
  <si>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</si>
  <si>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</si>
  <si>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</si>
  <si>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</si>
  <si>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</si>
  <si>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</si>
  <si>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</si>
  <si>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</si>
  <si>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</si>
  <si>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</si>
  <si>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</si>
  <si>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</si>
  <si>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</si>
  <si>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</si>
  <si>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</si>
  <si>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</si>
  <si>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</si>
  <si>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</si>
  <si>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</si>
  <si>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</si>
  <si>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</si>
  <si>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</si>
  <si>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</si>
  <si>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</si>
  <si>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</si>
  <si>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</si>
  <si>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</si>
  <si>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</si>
  <si>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</si>
  <si>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</si>
  <si>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</si>
  <si>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</si>
  <si>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</si>
  <si>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</si>
  <si>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</si>
  <si>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</si>
  <si>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</si>
  <si>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</si>
  <si>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</si>
  <si>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</si>
  <si>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</si>
  <si>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</si>
  <si>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</si>
  <si>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</si>
  <si>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</si>
  <si>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</si>
  <si>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</si>
  <si>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</si>
  <si>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</si>
  <si>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</si>
  <si>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</si>
  <si>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</si>
  <si>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</si>
  <si>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</si>
  <si>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</si>
  <si>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</si>
  <si>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</si>
  <si>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</si>
  <si>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</si>
  <si>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</si>
  <si>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</si>
  <si>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</si>
  <si>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</si>
  <si>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</si>
  <si>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</si>
  <si>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</si>
  <si>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</si>
  <si>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</si>
  <si>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</si>
  <si>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</si>
  <si>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</si>
  <si>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</si>
  <si>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</si>
  <si>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</si>
  <si>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</si>
  <si>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</si>
  <si>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</si>
  <si>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</si>
  <si>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</si>
  <si>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</si>
  <si>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</si>
  <si>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</si>
  <si>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</si>
  <si>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</si>
  <si>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</si>
  <si>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</si>
  <si>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</si>
  <si>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</si>
  <si>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</si>
  <si>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</si>
  <si>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</si>
  <si>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</si>
  <si>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</si>
  <si>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</si>
  <si>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</si>
  <si>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</si>
  <si>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</si>
  <si>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</si>
  <si>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</si>
  <si>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</si>
  <si>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</si>
  <si>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</si>
  <si>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</si>
  <si>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</si>
  <si>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</si>
  <si>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</si>
  <si>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</si>
  <si>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</si>
  <si>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</si>
  <si>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</si>
  <si>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</si>
  <si>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</si>
  <si>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</si>
  <si>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</si>
  <si>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</si>
  <si>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</si>
  <si>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</si>
  <si>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</si>
  <si>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</si>
  <si>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</si>
  <si>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</si>
  <si>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</si>
  <si>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</si>
  <si>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</si>
  <si>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</si>
  <si>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</si>
  <si>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</si>
  <si>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</si>
  <si>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</si>
  <si>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</si>
  <si>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</si>
  <si>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</si>
  <si>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</si>
  <si>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</si>
  <si>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</si>
  <si>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</si>
  <si>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</si>
  <si>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</si>
  <si>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</si>
  <si>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</si>
  <si>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</si>
  <si>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</si>
  <si>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</si>
  <si>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</si>
  <si>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</si>
  <si>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</si>
  <si>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</si>
  <si>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</si>
  <si>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</si>
  <si>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</si>
  <si>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</si>
  <si>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</si>
  <si>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</si>
  <si>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</si>
  <si>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</si>
  <si>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</si>
  <si>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</si>
  <si>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</si>
  <si>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</si>
  <si>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</si>
  <si>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</si>
  <si>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</si>
  <si>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</si>
  <si>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</si>
  <si>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</si>
  <si>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</si>
  <si>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</si>
  <si>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</si>
  <si>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</si>
  <si>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</si>
  <si>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</si>
  <si>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</si>
  <si>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</si>
  <si>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</si>
  <si>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</si>
  <si>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</si>
  <si>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</si>
  <si>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</si>
  <si>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</si>
  <si>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</si>
  <si>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</si>
  <si>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</si>
  <si>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</si>
  <si>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</si>
  <si>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</si>
  <si>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</si>
  <si>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</si>
  <si>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</si>
  <si>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</si>
  <si>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</si>
  <si>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</si>
  <si>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</si>
  <si>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</si>
  <si>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</si>
  <si>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</si>
  <si>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</si>
  <si>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</si>
  <si>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</si>
  <si>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</si>
  <si>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</si>
  <si>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</si>
  <si>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</si>
  <si>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</si>
  <si>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</si>
  <si>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</si>
  <si>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</si>
  <si>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</si>
  <si>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</si>
  <si>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</si>
  <si>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</si>
  <si>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</si>
  <si>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</si>
  <si>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</si>
  <si>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</si>
  <si>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</si>
  <si>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</si>
  <si>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</si>
  <si>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</si>
  <si>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</si>
  <si>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</si>
  <si>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</si>
  <si>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</si>
  <si>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</si>
  <si>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</si>
  <si>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</si>
  <si>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</si>
  <si>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</si>
  <si>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</si>
  <si>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</si>
  <si>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</si>
  <si>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</si>
  <si>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</si>
  <si>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</si>
  <si>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</si>
  <si>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</si>
  <si>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</si>
  <si>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</si>
  <si>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</si>
  <si>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</si>
  <si>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</si>
  <si>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</si>
  <si>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</si>
  <si>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</si>
  <si>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</si>
  <si>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</si>
  <si>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</si>
  <si>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</si>
  <si>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</si>
  <si>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</si>
  <si>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</si>
  <si>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</si>
  <si>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</si>
  <si>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</si>
  <si>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</si>
  <si>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</si>
  <si>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</si>
  <si>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</si>
  <si>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</si>
  <si>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</si>
  <si>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</si>
  <si>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</si>
  <si>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</si>
  <si>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</si>
  <si>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</si>
  <si>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</si>
  <si>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</si>
  <si>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</si>
  <si>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</si>
  <si>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</si>
  <si>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</si>
  <si>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</si>
  <si>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</si>
  <si>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</si>
  <si>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</si>
  <si>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</si>
  <si>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</si>
  <si>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</si>
  <si>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</si>
  <si>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</si>
  <si>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</si>
  <si>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</si>
  <si>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</si>
  <si>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</si>
  <si>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</si>
  <si>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</si>
  <si>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</si>
  <si>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</si>
  <si>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</si>
  <si>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</si>
  <si>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</si>
  <si>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</si>
  <si>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</si>
  <si>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</si>
  <si>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</si>
  <si>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</si>
  <si>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</si>
  <si>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</si>
  <si>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</si>
  <si>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</si>
  <si>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</si>
  <si>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</si>
  <si>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</si>
  <si>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</si>
  <si>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</si>
  <si>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</si>
  <si>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</si>
  <si>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</si>
  <si>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</si>
  <si>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</si>
  <si>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</si>
  <si>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</si>
  <si>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</si>
  <si>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</si>
  <si>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</si>
  <si>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</si>
  <si>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</si>
  <si>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</si>
  <si>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</si>
  <si>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</si>
  <si>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</si>
  <si>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</si>
  <si>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</si>
  <si>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</si>
  <si>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</si>
  <si>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</si>
  <si>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</si>
  <si>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</si>
  <si>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</si>
  <si>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</si>
  <si>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</si>
  <si>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</si>
  <si>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</si>
  <si>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</si>
  <si>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</si>
  <si>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</si>
  <si>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</si>
  <si>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</si>
  <si>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</si>
  <si>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</si>
  <si>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</si>
  <si>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</si>
  <si>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</si>
  <si>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</si>
  <si>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</si>
  <si>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</si>
  <si>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</si>
  <si>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</si>
  <si>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</si>
  <si>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</si>
  <si>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</si>
  <si>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</si>
  <si>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</si>
  <si>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</si>
  <si>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</si>
  <si>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</si>
  <si>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</si>
  <si>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</si>
  <si>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</si>
  <si>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</si>
  <si>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</si>
  <si>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</si>
  <si>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</si>
  <si>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</si>
  <si>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</si>
  <si>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</si>
  <si>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</si>
  <si>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</si>
  <si>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</si>
  <si>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</si>
  <si>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</si>
  <si>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</si>
  <si>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</si>
  <si>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</si>
  <si>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</si>
  <si>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</si>
  <si>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</si>
  <si>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</si>
  <si>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</si>
  <si>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</si>
  <si>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</si>
  <si>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</si>
  <si>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</si>
  <si>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</si>
  <si>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</si>
  <si>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</si>
  <si>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</si>
  <si>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</si>
  <si>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</si>
  <si>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</si>
  <si>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</si>
  <si>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</si>
  <si>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</si>
  <si>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</si>
  <si>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</si>
  <si>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</si>
  <si>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</si>
  <si>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</si>
  <si>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</si>
  <si>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</si>
  <si>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</si>
  <si>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</si>
  <si>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</si>
  <si>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</si>
  <si>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</si>
  <si>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</si>
  <si>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</si>
  <si>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</si>
  <si>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</si>
  <si>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</si>
  <si>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</si>
  <si>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</si>
  <si>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</si>
  <si>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</si>
  <si>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</si>
  <si>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</si>
  <si>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</si>
  <si>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</si>
  <si>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</si>
  <si>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</si>
  <si>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</si>
  <si>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</si>
  <si>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</si>
  <si>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</si>
  <si>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</si>
  <si>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</si>
  <si>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</si>
  <si>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</si>
  <si>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</si>
  <si>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</si>
  <si>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</si>
  <si>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</si>
  <si>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</si>
  <si>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</si>
  <si>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</si>
  <si>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</si>
  <si>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</si>
  <si>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</si>
  <si>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</si>
  <si>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</si>
  <si>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</si>
  <si>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</si>
  <si>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</si>
  <si>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</si>
  <si>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</si>
  <si>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</si>
  <si>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</si>
  <si>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</si>
  <si>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</si>
  <si>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</si>
  <si>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</si>
  <si>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</si>
  <si>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</si>
  <si>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</si>
  <si>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</si>
  <si>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</si>
  <si>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</si>
  <si>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</si>
  <si>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</si>
  <si>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</si>
  <si>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</si>
  <si>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</si>
  <si>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</si>
  <si>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</si>
  <si>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</si>
  <si>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</si>
  <si>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</si>
  <si>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</si>
  <si>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</si>
  <si>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</si>
  <si>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</si>
  <si>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</si>
  <si>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</si>
  <si>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</si>
  <si>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</si>
  <si>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</si>
  <si>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</si>
  <si>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</si>
  <si>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</si>
  <si>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</si>
  <si>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</si>
  <si>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</si>
  <si>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</si>
  <si>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</si>
  <si>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</si>
  <si>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</si>
  <si>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</si>
  <si>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</si>
  <si>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</si>
  <si>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</si>
  <si>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</si>
  <si>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</si>
  <si>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</si>
  <si>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</si>
  <si>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</si>
  <si>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</si>
  <si>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</si>
  <si>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</si>
  <si>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</si>
  <si>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</si>
  <si>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</si>
  <si>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</si>
  <si>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</si>
  <si>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</si>
  <si>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</si>
  <si>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</si>
  <si>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</si>
  <si>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</si>
  <si>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</si>
  <si>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</si>
  <si>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</si>
  <si>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</si>
  <si>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</si>
  <si>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</si>
  <si>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</si>
  <si>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</si>
  <si>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</si>
  <si>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</si>
  <si>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</si>
  <si>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</si>
  <si>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</si>
  <si>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</si>
  <si>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</si>
  <si>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</si>
  <si>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</si>
  <si>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</si>
  <si>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</si>
  <si>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</si>
  <si>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</si>
  <si>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</si>
  <si>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</si>
  <si>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</si>
  <si>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</si>
  <si>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</si>
  <si>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</si>
  <si>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</si>
  <si>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</si>
  <si>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</si>
  <si>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</si>
  <si>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</si>
  <si>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</si>
  <si>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</si>
  <si>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</si>
  <si>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</si>
  <si>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</si>
  <si>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</si>
  <si>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</si>
  <si>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</si>
  <si>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</si>
  <si>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</si>
  <si>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</si>
  <si>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</si>
  <si>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</si>
  <si>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</si>
  <si>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</si>
  <si>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</si>
  <si>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</si>
  <si>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</si>
  <si>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</si>
  <si>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</si>
  <si>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</si>
  <si>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</si>
  <si>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</si>
  <si>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</si>
  <si>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</si>
  <si>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</si>
  <si>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</si>
  <si>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</si>
  <si>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</si>
  <si>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</si>
  <si>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</si>
  <si>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</si>
  <si>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</si>
  <si>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</si>
  <si>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</si>
  <si>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</si>
  <si>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</si>
  <si>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</si>
  <si>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</si>
  <si>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</si>
  <si>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</si>
  <si>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</si>
  <si>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</si>
  <si>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</si>
  <si>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</si>
  <si>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</si>
  <si>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</si>
  <si>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</si>
  <si>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</si>
  <si>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</si>
  <si>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</si>
  <si>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</si>
  <si>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</si>
  <si>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</si>
  <si>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</si>
  <si>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</si>
  <si>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</si>
  <si>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</si>
  <si>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</si>
  <si>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</si>
  <si>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</si>
  <si>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</si>
  <si>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</si>
  <si>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</si>
  <si>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</si>
  <si>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</si>
  <si>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</si>
  <si>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</si>
  <si>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</si>
  <si>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</si>
  <si>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</si>
  <si>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</si>
  <si>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</si>
  <si>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</si>
  <si>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</si>
  <si>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</si>
  <si>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</si>
  <si>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</si>
  <si>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</si>
  <si>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</si>
  <si>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</si>
  <si>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</si>
  <si>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</si>
  <si>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</si>
  <si>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</si>
  <si>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</si>
  <si>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</si>
  <si>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</si>
  <si>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</si>
  <si>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</si>
  <si>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</si>
  <si>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</si>
  <si>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</si>
  <si>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</si>
  <si>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</si>
  <si>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</si>
  <si>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</si>
  <si>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</si>
  <si>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</si>
  <si>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</si>
  <si>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</si>
  <si>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</si>
  <si>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</si>
  <si>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</si>
  <si>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</si>
  <si>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</si>
  <si>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</si>
  <si>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</si>
  <si>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</si>
  <si>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</si>
  <si>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</si>
  <si>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</si>
  <si>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</si>
  <si>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</si>
  <si>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</si>
  <si>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</si>
  <si>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</si>
  <si>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</si>
  <si>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</si>
  <si>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</si>
  <si>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</si>
  <si>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</si>
  <si>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</si>
  <si>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</si>
  <si>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</si>
  <si>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</si>
  <si>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</si>
  <si>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</si>
  <si>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</si>
  <si>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</si>
  <si>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</si>
  <si>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</si>
  <si>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</si>
  <si>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</si>
  <si>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</si>
  <si>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</si>
  <si>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</si>
  <si>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</si>
  <si>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</si>
  <si>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</si>
  <si>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</si>
  <si>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</si>
  <si>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</si>
  <si>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</si>
  <si>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</si>
  <si>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</si>
  <si>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</si>
  <si>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</si>
  <si>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</si>
  <si>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</si>
  <si>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</si>
  <si>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</si>
  <si>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</si>
  <si>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</si>
  <si>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</si>
  <si>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</si>
  <si>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</si>
  <si>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</si>
  <si>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</si>
  <si>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</si>
  <si>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</si>
  <si>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</si>
  <si>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</si>
  <si>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</si>
  <si>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</si>
  <si>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</si>
  <si>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</si>
  <si>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</si>
  <si>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</si>
  <si>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</si>
  <si>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</si>
  <si>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</si>
  <si>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</si>
  <si>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</si>
  <si>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</si>
  <si>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</si>
  <si>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</si>
  <si>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</si>
  <si>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</si>
  <si>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</si>
  <si>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</si>
  <si>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</si>
  <si>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</si>
  <si>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</si>
  <si>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</si>
  <si>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</si>
  <si>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</si>
  <si>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</si>
  <si>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</si>
  <si>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</si>
  <si>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</si>
  <si>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</si>
  <si>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</si>
  <si>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</si>
  <si>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</si>
  <si>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</si>
  <si>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</si>
  <si>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</si>
  <si>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</si>
  <si>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</si>
  <si>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</si>
  <si>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</si>
  <si>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</si>
  <si>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</si>
  <si>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</si>
  <si>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</si>
  <si>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</si>
  <si>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</si>
  <si>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</si>
  <si>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</si>
  <si>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</si>
  <si>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</si>
  <si>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</si>
  <si>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</si>
  <si>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</si>
  <si>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</si>
  <si>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</si>
  <si>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</si>
  <si>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</si>
  <si>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</si>
  <si>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</si>
  <si>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</si>
  <si>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</si>
  <si>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</si>
  <si>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</si>
  <si>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</si>
  <si>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</si>
  <si>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</si>
  <si>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</si>
  <si>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</si>
  <si>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</si>
  <si>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</si>
  <si>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</si>
  <si>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</si>
  <si>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</si>
  <si>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</si>
  <si>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</si>
  <si>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</si>
  <si>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</si>
  <si>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</si>
  <si>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</si>
  <si>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</si>
  <si>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</si>
  <si>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</si>
  <si>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</si>
  <si>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</si>
  <si>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</si>
  <si>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</si>
  <si>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</si>
  <si>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</si>
  <si>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</si>
  <si>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</si>
  <si>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</si>
  <si>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</si>
  <si>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</si>
  <si>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</si>
  <si>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</si>
  <si>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</si>
  <si>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</si>
  <si>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</si>
  <si>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</si>
  <si>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</si>
  <si>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</si>
  <si>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</si>
  <si>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</si>
  <si>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</si>
  <si>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</si>
  <si>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</si>
  <si>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</si>
  <si>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</si>
  <si>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</si>
  <si>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</si>
  <si>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</si>
  <si>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</si>
  <si>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</si>
  <si>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</si>
  <si>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</si>
  <si>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</si>
  <si>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</si>
  <si>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</si>
  <si>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</si>
  <si>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</si>
  <si>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</si>
  <si>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</si>
  <si>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</si>
  <si>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</si>
  <si>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</si>
  <si>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</si>
  <si>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</si>
  <si>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</si>
  <si>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</si>
  <si>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</si>
  <si>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</si>
  <si>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</si>
  <si>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</si>
  <si>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</si>
  <si>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</si>
  <si>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</si>
  <si>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</si>
  <si>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</si>
  <si>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</si>
  <si>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</si>
  <si>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</si>
  <si>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</si>
  <si>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</si>
  <si>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</si>
  <si>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</si>
  <si>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</si>
  <si>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</si>
  <si>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</si>
  <si>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</si>
  <si>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</si>
  <si>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</si>
  <si>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</si>
  <si>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</si>
  <si>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</si>
  <si>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</si>
  <si>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</si>
  <si>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</si>
  <si>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</si>
  <si>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</si>
  <si>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</si>
  <si>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</si>
  <si>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</si>
  <si>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</si>
  <si>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</si>
  <si>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</si>
  <si>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</si>
  <si>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</si>
  <si>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</si>
  <si>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</si>
  <si>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</si>
  <si>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</si>
  <si>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</si>
  <si>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</si>
  <si>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</si>
  <si>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</si>
  <si>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</si>
  <si>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</si>
  <si>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</si>
  <si>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</si>
  <si>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</si>
  <si>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</si>
  <si>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</si>
  <si>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</si>
  <si>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</si>
  <si>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</si>
  <si>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</si>
  <si>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</si>
  <si>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</si>
  <si>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</si>
  <si>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</si>
  <si>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</si>
  <si>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</si>
  <si>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</si>
  <si>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</si>
  <si>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</si>
  <si>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</si>
  <si>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</si>
  <si>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</si>
  <si>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</si>
  <si>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</si>
  <si>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</si>
  <si>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</si>
  <si>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</si>
  <si>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</si>
  <si>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</si>
  <si>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</si>
  <si>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</si>
  <si>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</si>
  <si>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</si>
  <si>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</si>
  <si>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</si>
  <si>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</si>
  <si>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</si>
  <si>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</si>
  <si>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</si>
  <si>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</si>
  <si>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</si>
  <si>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</si>
  <si>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</si>
  <si>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</si>
  <si>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</si>
  <si>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</si>
  <si>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</si>
  <si>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</si>
  <si>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</si>
  <si>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</si>
  <si>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</si>
  <si>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</si>
  <si>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</si>
  <si>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</si>
  <si>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</si>
  <si>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</si>
  <si>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</si>
  <si>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</si>
  <si>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</si>
  <si>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</si>
  <si>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</si>
  <si>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</si>
  <si>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</si>
  <si>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</si>
  <si>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</si>
  <si>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</si>
  <si>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</si>
  <si>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</si>
  <si>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</si>
  <si>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</si>
  <si>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</si>
  <si>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</si>
  <si>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</si>
  <si>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</si>
  <si>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</si>
  <si>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</si>
  <si>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</si>
  <si>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</si>
  <si>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</si>
  <si>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</si>
  <si>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</si>
  <si>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</si>
  <si>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</si>
  <si>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</si>
  <si>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</si>
  <si>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</si>
  <si>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</si>
  <si>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</si>
  <si>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</si>
  <si>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</si>
  <si>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</si>
  <si>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</si>
  <si>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</si>
  <si>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</si>
  <si>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</si>
  <si>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</si>
  <si>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</si>
  <si>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</si>
  <si>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</si>
  <si>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</si>
  <si>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</si>
  <si>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</si>
  <si>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</si>
  <si>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</si>
  <si>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</si>
  <si>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</si>
  <si>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</si>
  <si>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</si>
  <si>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</si>
  <si>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</si>
  <si>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</si>
  <si>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</si>
  <si>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</si>
  <si>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</si>
  <si>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</si>
  <si>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</si>
  <si>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</si>
  <si>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</si>
  <si>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</si>
  <si>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</si>
  <si>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</si>
  <si>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</si>
  <si>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</si>
  <si>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</si>
  <si>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</si>
  <si>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</si>
  <si>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</si>
  <si>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</si>
  <si>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</si>
  <si>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</si>
  <si>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</si>
  <si>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</si>
  <si>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</si>
  <si>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</si>
  <si>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</si>
  <si>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</si>
  <si>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</si>
  <si>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</si>
  <si>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</si>
  <si>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</si>
  <si>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</si>
  <si>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</si>
  <si>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</si>
  <si>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</si>
  <si>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</si>
  <si>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</si>
  <si>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</si>
  <si>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</si>
  <si>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</si>
  <si>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</si>
  <si>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</si>
  <si>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</si>
  <si>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</si>
  <si>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</si>
  <si>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</si>
  <si>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</si>
  <si>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</si>
  <si>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</si>
  <si>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</si>
  <si>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</si>
  <si>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</si>
  <si>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</si>
  <si>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</si>
  <si>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</si>
  <si>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</si>
  <si>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</si>
  <si>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</si>
  <si>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</si>
  <si>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</si>
  <si>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</si>
  <si>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</si>
  <si>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</si>
  <si>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</si>
  <si>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</si>
  <si>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</si>
  <si>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</si>
  <si>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</si>
  <si>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</si>
  <si>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</si>
  <si>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</si>
  <si>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</si>
  <si>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</si>
  <si>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</si>
  <si>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</si>
  <si>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</si>
  <si>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</si>
  <si>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</si>
  <si>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</si>
  <si>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</si>
  <si>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</si>
  <si>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</si>
  <si>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</si>
  <si>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</si>
  <si>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</si>
  <si>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</si>
  <si>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</si>
  <si>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</si>
  <si>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</si>
  <si>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</si>
  <si>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</si>
  <si>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</si>
  <si>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</si>
  <si>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</si>
  <si>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</si>
  <si>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</si>
  <si>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</si>
  <si>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</si>
  <si>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</si>
  <si>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</si>
  <si>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</si>
  <si>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</si>
  <si>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</si>
  <si>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</si>
  <si>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</si>
  <si>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</si>
  <si>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</si>
  <si>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</si>
  <si>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</si>
  <si>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</si>
  <si>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</si>
  <si>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</si>
  <si>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</si>
  <si>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</si>
  <si>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</si>
  <si>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</si>
  <si>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</si>
  <si>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</si>
  <si>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</si>
  <si>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</si>
  <si>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</si>
  <si>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</si>
  <si>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</si>
  <si>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</si>
  <si>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</si>
  <si>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</si>
  <si>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</si>
  <si>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</si>
  <si>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</si>
  <si>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</si>
  <si>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</si>
  <si>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</si>
  <si>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</si>
  <si>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</si>
  <si>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</si>
  <si>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</si>
  <si>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</si>
  <si>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</si>
  <si>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</si>
  <si>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</si>
  <si>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</si>
  <si>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</si>
  <si>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</si>
  <si>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</si>
  <si>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</si>
  <si>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</si>
  <si>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</si>
  <si>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</si>
  <si>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</si>
  <si>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</si>
  <si>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</si>
  <si>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</si>
  <si>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</si>
  <si>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</si>
  <si>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</si>
  <si>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</si>
  <si>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</si>
  <si>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</si>
  <si>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</si>
  <si>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</si>
  <si>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</si>
  <si>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</si>
  <si>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</si>
  <si>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</si>
  <si>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</si>
  <si>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</si>
  <si>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</si>
  <si>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</si>
  <si>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</si>
  <si>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</si>
  <si>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</si>
  <si>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</si>
  <si>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</si>
  <si>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</si>
  <si>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</si>
  <si>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</si>
  <si>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</si>
  <si>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</si>
  <si>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</si>
  <si>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</si>
  <si>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</si>
  <si>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</si>
  <si>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</si>
  <si>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</si>
  <si>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</si>
  <si>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</si>
  <si>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</si>
  <si>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</si>
  <si>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</si>
  <si>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</si>
  <si>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</si>
  <si>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</si>
  <si>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</si>
  <si>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</si>
  <si>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</si>
  <si>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</si>
  <si>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</si>
  <si>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</si>
  <si>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</si>
  <si>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</si>
  <si>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</si>
  <si>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</si>
  <si>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</si>
  <si>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</si>
  <si>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</si>
  <si>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</si>
  <si>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</si>
  <si>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</si>
  <si>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</si>
  <si>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</si>
  <si>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</si>
  <si>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</si>
  <si>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</si>
  <si>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</si>
  <si>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</si>
  <si>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</si>
  <si>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</si>
  <si>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</si>
  <si>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</si>
  <si>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</si>
  <si>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</si>
  <si>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</si>
  <si>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</si>
  <si>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</si>
  <si>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</si>
  <si>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</si>
  <si>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</si>
  <si>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</si>
  <si>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</si>
  <si>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</si>
  <si>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</si>
  <si>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</si>
  <si>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</si>
  <si>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</si>
  <si>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</si>
  <si>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</si>
  <si>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</si>
  <si>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</si>
  <si>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</si>
  <si>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</si>
  <si>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</si>
  <si>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</si>
  <si>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</si>
  <si>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</si>
  <si>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</si>
  <si>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</si>
  <si>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</si>
  <si>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</si>
  <si>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</si>
  <si>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</si>
  <si>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</si>
  <si>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</si>
  <si>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</si>
  <si>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</si>
  <si>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</si>
  <si>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</si>
  <si>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</si>
  <si>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</si>
  <si>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</si>
  <si>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</si>
  <si>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</si>
  <si>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</si>
  <si>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</si>
  <si>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</si>
  <si>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</si>
  <si>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</si>
  <si>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</si>
  <si>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</si>
  <si>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</si>
  <si>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</si>
  <si>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</si>
  <si>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</si>
  <si>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</si>
  <si>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</si>
  <si>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</si>
  <si>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</si>
  <si>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</si>
  <si>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</si>
  <si>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</si>
  <si>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</si>
  <si>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</si>
  <si>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</si>
  <si>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</si>
  <si>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</si>
  <si>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</si>
  <si>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</si>
  <si>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</si>
  <si>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</si>
  <si>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</si>
  <si>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</si>
  <si>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</si>
  <si>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</si>
  <si>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</si>
  <si>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</si>
  <si>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</si>
  <si>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</si>
  <si>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</si>
  <si>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</si>
  <si>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</si>
  <si>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</si>
  <si>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</si>
  <si>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</si>
  <si>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</si>
  <si>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</si>
  <si>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</si>
  <si>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</si>
  <si>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</si>
  <si>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</si>
  <si>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</si>
  <si>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</si>
  <si>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</si>
  <si>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</si>
  <si>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</si>
  <si>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</si>
  <si>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</si>
  <si>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</si>
  <si>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</si>
  <si>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</si>
  <si>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</si>
  <si>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</si>
  <si>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</si>
  <si>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</si>
  <si>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</si>
  <si>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</si>
  <si>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</si>
  <si>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</si>
  <si>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</si>
  <si>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</si>
  <si>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</si>
  <si>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</si>
  <si>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</si>
  <si>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</si>
  <si>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</si>
  <si>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</si>
  <si>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</si>
  <si>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</si>
  <si>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</si>
  <si>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</si>
  <si>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</si>
  <si>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</si>
  <si>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</si>
  <si>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</si>
  <si>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</si>
  <si>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</si>
  <si>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</si>
  <si>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</si>
  <si>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</si>
  <si>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</si>
  <si>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</si>
  <si>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</si>
  <si>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</si>
  <si>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</si>
  <si>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</si>
  <si>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</si>
  <si>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</si>
  <si>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</si>
  <si>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</si>
  <si>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</si>
  <si>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</si>
  <si>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</si>
  <si>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</si>
  <si>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</si>
  <si>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</si>
  <si>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</si>
  <si>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</si>
  <si>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</si>
  <si>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</si>
  <si>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</si>
  <si>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</si>
  <si>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</si>
  <si>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</si>
  <si>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</si>
  <si>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</si>
  <si>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</si>
  <si>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</si>
  <si>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</si>
  <si>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</si>
  <si>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</si>
  <si>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</si>
  <si>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</si>
  <si>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</si>
  <si>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</si>
  <si>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</si>
  <si>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</si>
  <si>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</si>
  <si>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</si>
  <si>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</si>
  <si>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</si>
  <si>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</si>
  <si>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</si>
  <si>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</si>
  <si>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</si>
  <si>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</si>
  <si>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</si>
  <si>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</si>
  <si>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</si>
  <si>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</si>
  <si>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</si>
  <si>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</si>
  <si>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</si>
  <si>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</si>
  <si>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</si>
  <si>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</si>
  <si>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</si>
  <si>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</si>
  <si>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</si>
  <si>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</si>
  <si>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</si>
  <si>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</si>
  <si>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</si>
  <si>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</si>
  <si>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</si>
  <si>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</si>
  <si>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</si>
  <si>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</si>
  <si>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</si>
  <si>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</si>
  <si>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</si>
  <si>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</si>
  <si>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</si>
  <si>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</si>
  <si>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</si>
  <si>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</si>
  <si>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</si>
  <si>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</si>
  <si>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</si>
  <si>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</si>
  <si>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</si>
  <si>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</si>
  <si>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</si>
  <si>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</si>
  <si>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</si>
  <si>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</si>
  <si>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</si>
  <si>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</si>
  <si>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</si>
  <si>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</si>
  <si>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</si>
  <si>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</si>
  <si>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</si>
  <si>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</si>
  <si>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</si>
  <si>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</si>
  <si>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</si>
  <si>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</si>
  <si>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</si>
  <si>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</si>
  <si>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</si>
  <si>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</si>
  <si>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</si>
  <si>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</si>
  <si>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</si>
  <si>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</si>
  <si>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</si>
  <si>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</si>
  <si>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</si>
  <si>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</si>
  <si>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</si>
  <si>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</si>
  <si>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</si>
  <si>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</si>
  <si>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</si>
  <si>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</si>
  <si>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</si>
  <si>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</si>
  <si>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</si>
  <si>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</si>
  <si>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</si>
  <si>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</si>
  <si>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</si>
  <si>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</si>
  <si>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</si>
  <si>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</si>
  <si>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</si>
  <si>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</si>
  <si>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</si>
  <si>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</si>
  <si>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</si>
  <si>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</si>
  <si>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</si>
  <si>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</si>
  <si>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</si>
  <si>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</si>
  <si>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</si>
  <si>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</si>
  <si>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</si>
  <si>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</si>
  <si>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</si>
  <si>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</si>
  <si>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</si>
  <si>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</si>
  <si>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</si>
  <si>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</si>
  <si>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</si>
  <si>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</si>
  <si>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</si>
  <si>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</si>
  <si>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</si>
  <si>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</si>
  <si>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</si>
  <si>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</si>
  <si>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</si>
  <si>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</si>
  <si>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</si>
  <si>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</si>
  <si>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</si>
  <si>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</si>
  <si>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</si>
  <si>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</si>
  <si>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</si>
  <si>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</si>
  <si>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</si>
  <si>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</si>
  <si>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</si>
  <si>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</si>
  <si>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</si>
  <si>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</si>
  <si>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</si>
  <si>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</si>
  <si>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</si>
  <si>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</si>
  <si>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</si>
  <si>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</si>
  <si>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</si>
  <si>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</si>
  <si>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</si>
  <si>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</si>
  <si>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</si>
  <si>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</si>
  <si>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</si>
  <si>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</si>
  <si>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</si>
  <si>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</si>
  <si>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</si>
  <si>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</si>
  <si>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</si>
  <si>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</si>
  <si>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</si>
  <si>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</si>
  <si>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</si>
  <si>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</si>
  <si>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</si>
  <si>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</si>
  <si>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</si>
  <si>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</si>
  <si>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</si>
  <si>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</si>
  <si>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</si>
  <si>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</si>
  <si>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</si>
  <si>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</si>
  <si>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</si>
  <si>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</si>
  <si>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</si>
  <si>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</si>
  <si>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</si>
  <si>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</si>
  <si>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</si>
  <si>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</si>
  <si>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</si>
  <si>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</si>
  <si>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</si>
  <si>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</si>
  <si>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</si>
  <si>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</si>
  <si>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</si>
  <si>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</si>
  <si>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</si>
  <si>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</si>
  <si>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</si>
  <si>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</si>
  <si>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</si>
  <si>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</si>
  <si>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</si>
  <si>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</si>
  <si>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</si>
  <si>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</si>
  <si>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</si>
  <si>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</si>
  <si>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</si>
  <si>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</si>
  <si>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</si>
  <si>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</si>
  <si>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</si>
  <si>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</si>
  <si>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</si>
  <si>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</si>
  <si>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</si>
  <si>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</si>
  <si>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</si>
  <si>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</si>
  <si>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</si>
  <si>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</si>
  <si>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</si>
  <si>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</si>
  <si>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</si>
  <si>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</si>
  <si>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</si>
  <si>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</si>
  <si>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</si>
  <si>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</si>
  <si>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</si>
  <si>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</si>
  <si>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</si>
  <si>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</si>
  <si>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</si>
  <si>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</si>
  <si>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</si>
  <si>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</si>
  <si>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</si>
  <si>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</si>
  <si>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</si>
  <si>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</si>
  <si>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</si>
  <si>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</si>
  <si>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</si>
  <si>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</si>
  <si>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</si>
  <si>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</si>
  <si>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</si>
  <si>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</si>
  <si>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</si>
  <si>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</si>
  <si>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</si>
  <si>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</si>
  <si>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</si>
  <si>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</si>
  <si>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</si>
  <si>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</si>
  <si>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</si>
  <si>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</si>
  <si>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</si>
  <si>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</si>
  <si>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</si>
  <si>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</si>
  <si>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</si>
  <si>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</si>
  <si>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</si>
  <si>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</si>
  <si>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</si>
  <si>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</si>
  <si>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</si>
  <si>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</si>
  <si>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</si>
  <si>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</si>
  <si>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</si>
  <si>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</si>
  <si>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</si>
  <si>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</si>
  <si>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</si>
  <si>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</si>
  <si>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</si>
  <si>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</si>
  <si>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</si>
  <si>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</si>
  <si>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</si>
  <si>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</si>
  <si>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</si>
  <si>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</si>
  <si>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</si>
  <si>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</si>
  <si>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</si>
  <si>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</si>
  <si>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</si>
  <si>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</si>
  <si>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</si>
  <si>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</si>
  <si>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</si>
  <si>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</si>
  <si>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</si>
  <si>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</si>
  <si>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</si>
  <si>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</si>
  <si>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</si>
  <si>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</si>
  <si>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</si>
  <si>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</si>
  <si>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</si>
  <si>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</si>
  <si>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</si>
  <si>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</si>
  <si>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</si>
  <si>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</si>
  <si>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</si>
  <si>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</si>
  <si>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</si>
  <si>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</si>
  <si>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</si>
  <si>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</si>
  <si>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</si>
  <si>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</si>
  <si>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</si>
  <si>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</si>
  <si>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</si>
  <si>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</si>
  <si>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</si>
  <si>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</si>
  <si>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</si>
  <si>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</si>
  <si>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</si>
  <si>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</si>
  <si>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</si>
  <si>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</si>
  <si>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</si>
  <si>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</si>
  <si>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</si>
  <si>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</si>
  <si>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</si>
  <si>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</si>
  <si>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</si>
  <si>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</si>
  <si>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</si>
  <si>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</si>
  <si>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</si>
  <si>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</si>
  <si>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</si>
  <si>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</si>
  <si>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</si>
  <si>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</si>
  <si>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</si>
  <si>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</si>
  <si>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</si>
  <si>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</si>
  <si>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</si>
  <si>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</si>
  <si>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</si>
  <si>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</si>
  <si>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</si>
  <si>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</si>
  <si>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</si>
  <si>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</si>
  <si>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</si>
  <si>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</si>
  <si>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</si>
  <si>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</si>
  <si>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</si>
  <si>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</si>
  <si>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</si>
  <si>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</si>
  <si>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</si>
  <si>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</si>
  <si>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</si>
  <si>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</si>
  <si>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</si>
  <si>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</si>
  <si>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</si>
  <si>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</si>
  <si>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</si>
  <si>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</si>
  <si>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</si>
  <si>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</si>
  <si>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</si>
  <si>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</si>
  <si>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</si>
  <si>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</si>
  <si>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</si>
  <si>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</si>
  <si>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</si>
  <si>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</si>
  <si>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</si>
  <si>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</si>
  <si>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</si>
  <si>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</si>
  <si>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</si>
  <si>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</si>
  <si>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</si>
  <si>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</si>
  <si>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</si>
  <si>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</si>
  <si>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</si>
  <si>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</si>
  <si>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</si>
  <si>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</si>
  <si>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</si>
  <si>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</si>
  <si>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</si>
  <si>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</si>
  <si>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</si>
  <si>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</si>
  <si>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</si>
  <si>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</si>
  <si>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</si>
  <si>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</si>
  <si>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</si>
  <si>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</si>
  <si>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</si>
  <si>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</si>
  <si>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</si>
  <si>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</si>
  <si>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</si>
  <si>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</si>
  <si>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</si>
  <si>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</si>
  <si>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</si>
  <si>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</si>
  <si>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</si>
  <si>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</si>
  <si>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</si>
  <si>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</si>
  <si>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</si>
  <si>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</si>
  <si>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</si>
  <si>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</si>
  <si>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</si>
  <si>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</si>
  <si>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</si>
  <si>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</si>
  <si>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</si>
  <si>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</si>
  <si>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</si>
  <si>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</si>
  <si>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</si>
  <si>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</si>
  <si>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</si>
  <si>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</si>
  <si>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</si>
  <si>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</si>
  <si>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</si>
  <si>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</si>
  <si>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</si>
  <si>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</si>
  <si>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</si>
  <si>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</si>
  <si>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</si>
  <si>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</si>
  <si>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</si>
  <si>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</si>
  <si>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</si>
  <si>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</si>
  <si>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</si>
  <si>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</si>
  <si>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</si>
  <si>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</si>
  <si>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</si>
  <si>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</si>
  <si>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</si>
  <si>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</si>
  <si>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</si>
  <si>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</si>
  <si>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</si>
  <si>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</si>
  <si>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</si>
  <si>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</si>
  <si>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</si>
  <si>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</si>
  <si>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</si>
  <si>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</si>
  <si>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</si>
  <si>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</si>
  <si>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</si>
  <si>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</si>
  <si>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</si>
  <si>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</si>
  <si>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</si>
  <si>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</si>
  <si>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</si>
  <si>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</si>
  <si>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</si>
  <si>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</si>
  <si>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</si>
  <si>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</si>
  <si>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</si>
  <si>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</si>
  <si>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</si>
  <si>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</si>
  <si>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</si>
  <si>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</si>
  <si>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</si>
  <si>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</si>
  <si>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</si>
  <si>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</si>
  <si>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</si>
  <si>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</si>
  <si>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</si>
  <si>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</si>
  <si>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</si>
  <si>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</si>
  <si>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</si>
  <si>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</si>
  <si>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</si>
  <si>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</si>
  <si>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</si>
  <si>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</si>
  <si>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</si>
  <si>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</si>
  <si>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</si>
  <si>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</si>
  <si>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</si>
  <si>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</si>
  <si>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</si>
  <si>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</si>
  <si>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</si>
  <si>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</si>
  <si>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</si>
  <si>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</si>
  <si>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</si>
  <si>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</si>
  <si>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</si>
  <si>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</si>
  <si>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</si>
  <si>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</si>
  <si>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</si>
  <si>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</si>
  <si>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</si>
  <si>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</si>
  <si>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</si>
  <si>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</si>
  <si>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</si>
  <si>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</si>
  <si>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</si>
  <si>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</si>
  <si>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</si>
  <si>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</si>
  <si>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</si>
  <si>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</si>
  <si>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</si>
  <si>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</si>
  <si>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</si>
  <si>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</si>
  <si>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</si>
  <si>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</si>
  <si>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</si>
  <si>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</si>
  <si>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</si>
  <si>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</si>
  <si>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</si>
  <si>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</si>
  <si>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</si>
  <si>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</si>
  <si>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</si>
  <si>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</si>
  <si>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</si>
  <si>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</si>
  <si>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</si>
  <si>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</si>
  <si>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</si>
  <si>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</si>
  <si>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</si>
  <si>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</si>
  <si>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</si>
  <si>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</si>
  <si>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</si>
  <si>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</si>
  <si>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</si>
  <si>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</si>
  <si>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</si>
  <si>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</si>
  <si>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</si>
  <si>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</si>
  <si>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</si>
  <si>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</si>
  <si>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</si>
  <si>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</si>
  <si>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</si>
  <si>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</si>
  <si>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</si>
  <si>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</si>
  <si>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</si>
  <si>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</si>
  <si>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</si>
  <si>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</si>
  <si>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</si>
  <si>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</si>
  <si>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</si>
  <si>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</si>
  <si>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</si>
  <si>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</si>
  <si>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</si>
  <si>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</si>
  <si>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</si>
  <si>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</si>
  <si>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</si>
  <si>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</si>
  <si>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</si>
  <si>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</si>
  <si>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</si>
  <si>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</si>
  <si>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</si>
  <si>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</si>
  <si>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</si>
  <si>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</si>
  <si>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</si>
  <si>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</si>
  <si>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</si>
  <si>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</si>
  <si>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</si>
  <si>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</si>
  <si>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</si>
  <si>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</si>
  <si>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</si>
  <si>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</si>
  <si>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</si>
  <si>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</si>
  <si>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</si>
  <si>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</si>
  <si>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</si>
  <si>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</si>
  <si>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</si>
  <si>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</si>
  <si>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</si>
  <si>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</si>
  <si>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</si>
  <si>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</si>
  <si>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</si>
  <si>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</si>
  <si>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</si>
  <si>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</si>
  <si>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</si>
  <si>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</si>
  <si>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</si>
  <si>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</si>
  <si>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</si>
  <si>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</si>
  <si>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</si>
  <si>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</si>
  <si>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</si>
  <si>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</si>
  <si>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</si>
  <si>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</si>
  <si>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</si>
  <si>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</si>
  <si>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</si>
  <si>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</si>
  <si>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</si>
  <si>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</si>
  <si>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</si>
  <si>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</si>
  <si>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</si>
  <si>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</si>
  <si>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</si>
  <si>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</si>
  <si>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</si>
  <si>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</si>
  <si>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</si>
  <si>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</si>
  <si>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</si>
  <si>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</si>
  <si>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</si>
  <si>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</si>
  <si>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</si>
  <si>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</si>
  <si>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</si>
  <si>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</si>
  <si>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</si>
  <si>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</si>
  <si>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</si>
  <si>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</si>
  <si>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</si>
  <si>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</si>
  <si>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</si>
  <si>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</si>
  <si>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</si>
  <si>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</si>
  <si>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</si>
  <si>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</si>
  <si>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</si>
  <si>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</si>
  <si>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</si>
  <si>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</si>
  <si>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</si>
  <si>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</si>
  <si>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</si>
  <si>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</si>
  <si>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</si>
  <si>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</si>
  <si>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</si>
  <si>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</si>
  <si>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</si>
  <si>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</si>
  <si>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</si>
  <si>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</si>
  <si>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</si>
  <si>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</si>
  <si>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</si>
  <si>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</si>
  <si>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</si>
  <si>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</si>
  <si>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</si>
  <si>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</si>
  <si>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</si>
  <si>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</si>
  <si>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</si>
  <si>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</si>
  <si>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</si>
  <si>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</si>
  <si>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</si>
  <si>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</si>
  <si>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</si>
  <si>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</si>
  <si>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</si>
  <si>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</si>
  <si>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</si>
  <si>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</si>
  <si>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</si>
  <si>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</si>
  <si>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</si>
  <si>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</si>
  <si>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</si>
  <si>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</si>
  <si>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</si>
  <si>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</si>
  <si>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</si>
  <si>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</si>
  <si>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</si>
  <si>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</si>
  <si>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</si>
  <si>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</si>
  <si>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</si>
  <si>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</si>
  <si>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</si>
  <si>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</si>
  <si>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</si>
  <si>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</si>
  <si>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</si>
  <si>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</si>
  <si>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</si>
  <si>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</si>
  <si>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</si>
  <si>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</si>
  <si>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</si>
  <si>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</si>
  <si>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</si>
  <si>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</si>
  <si>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</si>
  <si>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</si>
  <si>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</si>
  <si>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</si>
  <si>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</si>
  <si>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</si>
  <si>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</si>
  <si>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</si>
  <si>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</si>
  <si>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</si>
  <si>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</si>
  <si>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</si>
  <si>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</si>
  <si>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</si>
  <si>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</si>
  <si>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</si>
  <si>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</si>
  <si>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</si>
  <si>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</si>
  <si>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</si>
  <si>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</si>
  <si>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</si>
  <si>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</si>
  <si>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</si>
  <si>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</si>
  <si>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</si>
  <si>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</si>
  <si>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</si>
  <si>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</si>
  <si>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</si>
  <si>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</si>
  <si>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</si>
  <si>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</si>
  <si>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</si>
  <si>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</si>
  <si>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</si>
  <si>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</si>
  <si>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</si>
  <si>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</si>
  <si>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</si>
  <si>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</si>
  <si>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</si>
  <si>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</si>
  <si>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</si>
  <si>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</si>
  <si>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</si>
  <si>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</si>
  <si>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</si>
  <si>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</si>
  <si>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</si>
  <si>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</si>
  <si>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</si>
  <si>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</si>
  <si>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</si>
  <si>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</si>
  <si>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</si>
  <si>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</si>
  <si>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</si>
  <si>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</si>
  <si>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</si>
  <si>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</si>
  <si>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</si>
  <si>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</si>
  <si>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</si>
  <si>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</si>
  <si>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</si>
  <si>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</si>
  <si>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</si>
  <si>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</si>
  <si>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</si>
  <si>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</si>
  <si>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</si>
  <si>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</si>
  <si>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</si>
  <si>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</si>
  <si>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</si>
  <si>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</si>
  <si>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</si>
  <si>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</si>
  <si>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</si>
  <si>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</si>
  <si>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</si>
  <si>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</si>
  <si>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</si>
  <si>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</si>
  <si>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</si>
  <si>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</si>
  <si>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</si>
  <si>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</si>
  <si>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</si>
  <si>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</si>
  <si>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</si>
  <si>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</si>
  <si>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</si>
  <si>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</si>
  <si>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</si>
  <si>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</si>
  <si>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</si>
  <si>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</si>
  <si>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</si>
  <si>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</si>
  <si>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</si>
  <si>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</si>
  <si>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</si>
  <si>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</si>
  <si>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</si>
  <si>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</si>
  <si>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</si>
  <si>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</si>
  <si>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</si>
  <si>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</si>
  <si>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</si>
  <si>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</si>
  <si>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</si>
  <si>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</si>
  <si>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</si>
  <si>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</si>
  <si>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</si>
  <si>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</si>
  <si>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</si>
  <si>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</si>
  <si>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</si>
  <si>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</si>
  <si>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</si>
  <si>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</si>
  <si>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</si>
  <si>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</si>
  <si>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</si>
  <si>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</si>
  <si>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</si>
  <si>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</si>
  <si>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</si>
  <si>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</si>
  <si>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</si>
  <si>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</si>
  <si>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</si>
  <si>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</si>
  <si>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</si>
  <si>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</si>
  <si>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</si>
  <si>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</si>
  <si>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</si>
  <si>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</si>
  <si>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</si>
  <si>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</si>
  <si>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</si>
  <si>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</si>
  <si>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</si>
  <si>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</si>
  <si>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</si>
  <si>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</si>
  <si>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</si>
  <si>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</si>
  <si>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</si>
  <si>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</si>
  <si>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</si>
  <si>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</si>
  <si>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</si>
  <si>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</si>
  <si>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</si>
  <si>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</si>
  <si>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</si>
  <si>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</si>
  <si>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</si>
  <si>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</si>
  <si>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</si>
  <si>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</si>
  <si>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</si>
  <si>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</si>
  <si>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</si>
  <si>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</si>
  <si>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</si>
  <si>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</si>
  <si>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</si>
  <si>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</si>
  <si>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</si>
  <si>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</si>
  <si>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</si>
  <si>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</si>
  <si>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</si>
  <si>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</si>
  <si>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</si>
  <si>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</si>
  <si>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</si>
  <si>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</si>
  <si>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</si>
  <si>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</si>
  <si>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</si>
  <si>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</si>
  <si>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</si>
  <si>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</si>
  <si>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</si>
  <si>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</si>
  <si>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</si>
  <si>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</si>
  <si>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</si>
  <si>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</si>
  <si>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</si>
  <si>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</si>
  <si>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</si>
  <si>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</si>
  <si>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</si>
  <si>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</si>
  <si>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</si>
  <si>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</si>
  <si>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</si>
  <si>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</si>
  <si>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</si>
  <si>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</si>
  <si>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</si>
  <si>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</si>
  <si>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</si>
  <si>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</si>
  <si>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</si>
  <si>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</si>
  <si>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</si>
  <si>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</si>
  <si>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</si>
  <si>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</si>
  <si>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</si>
  <si>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</si>
  <si>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</si>
  <si>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</si>
  <si>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</si>
  <si>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</si>
  <si>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</si>
  <si>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</si>
  <si>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</si>
  <si>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</si>
  <si>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</si>
  <si>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</si>
  <si>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</si>
  <si>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</si>
  <si>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</si>
  <si>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</si>
  <si>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</si>
  <si>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</si>
  <si>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</si>
  <si>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</si>
  <si>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</si>
  <si>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</si>
  <si>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</si>
  <si>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</si>
  <si>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</si>
  <si>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</si>
  <si>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</si>
  <si>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</si>
  <si>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</si>
  <si>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</si>
  <si>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</si>
  <si>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</si>
  <si>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</si>
  <si>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</si>
  <si>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</si>
  <si>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</si>
  <si>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</si>
  <si>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</si>
  <si>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</si>
  <si>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</si>
  <si>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</si>
  <si>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</si>
  <si>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</si>
  <si>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</si>
  <si>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</si>
  <si>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</si>
  <si>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</si>
  <si>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</si>
  <si>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</si>
  <si>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</si>
  <si>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</si>
  <si>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</si>
  <si>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</si>
  <si>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</si>
  <si>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</si>
  <si>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</si>
  <si>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</si>
  <si>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</si>
  <si>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</si>
  <si>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</si>
  <si>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</si>
  <si>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</si>
  <si>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</si>
  <si>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</si>
  <si>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</si>
  <si>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</si>
  <si>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</si>
  <si>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</si>
  <si>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</si>
  <si>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</si>
  <si>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</si>
  <si>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</si>
  <si>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</si>
  <si>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</si>
  <si>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</si>
  <si>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</si>
  <si>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</si>
  <si>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</si>
  <si>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</si>
  <si>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</si>
  <si>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</si>
  <si>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</si>
  <si>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</si>
  <si>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</si>
  <si>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</si>
  <si>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</si>
  <si>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</si>
  <si>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</si>
  <si>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</si>
  <si>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</si>
  <si>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</si>
  <si>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</si>
  <si>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</si>
  <si>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</si>
  <si>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</si>
  <si>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</si>
  <si>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</si>
  <si>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</si>
  <si>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</si>
  <si>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</si>
  <si>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</si>
  <si>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</si>
  <si>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</si>
  <si>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</si>
  <si>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</si>
  <si>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</si>
  <si>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</si>
  <si>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</si>
  <si>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</si>
  <si>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</si>
  <si>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</si>
  <si>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</si>
  <si>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</si>
  <si>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</si>
  <si>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</si>
  <si>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</si>
  <si>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</si>
  <si>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</si>
  <si>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</si>
  <si>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</si>
  <si>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</si>
  <si>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</si>
  <si>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</si>
  <si>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</si>
  <si>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</si>
  <si>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</si>
  <si>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</si>
  <si>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</si>
  <si>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</si>
  <si>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</si>
  <si>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</si>
  <si>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</si>
  <si>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</si>
  <si>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</si>
  <si>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</si>
  <si>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</si>
  <si>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</si>
  <si>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</si>
  <si>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</si>
  <si>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</si>
  <si>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</si>
  <si>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</si>
  <si>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</si>
  <si>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</si>
  <si>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</si>
  <si>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</si>
  <si>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</si>
  <si>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</si>
  <si>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</si>
  <si>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</si>
  <si>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</si>
  <si>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</si>
  <si>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</si>
  <si>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</si>
  <si>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</si>
  <si>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</si>
  <si>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</si>
  <si>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</si>
  <si>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</si>
  <si>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</si>
  <si>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</si>
  <si>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</si>
  <si>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</si>
  <si>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</si>
  <si>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</si>
  <si>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</si>
  <si>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</si>
  <si>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</si>
  <si>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</si>
  <si>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</si>
  <si>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</si>
  <si>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</si>
  <si>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</si>
  <si>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</si>
  <si>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</si>
  <si>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</si>
  <si>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</si>
  <si>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</si>
  <si>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</si>
  <si>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</si>
  <si>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</si>
  <si>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</si>
  <si>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</si>
  <si>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</si>
  <si>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</si>
  <si>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</si>
  <si>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</si>
  <si>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</si>
  <si>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</si>
  <si>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</si>
  <si>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</si>
  <si>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</si>
  <si>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</si>
  <si>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</si>
  <si>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</si>
  <si>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</si>
  <si>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</si>
  <si>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</si>
  <si>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</si>
  <si>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</si>
  <si>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</si>
  <si>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</si>
  <si>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</si>
  <si>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</si>
  <si>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</si>
  <si>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</si>
  <si>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</si>
  <si>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</si>
  <si>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</si>
  <si>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</si>
  <si>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</si>
  <si>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</si>
  <si>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</si>
  <si>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</si>
  <si>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</si>
  <si>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</si>
  <si>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</si>
  <si>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</si>
  <si>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</si>
  <si>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</si>
  <si>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</si>
  <si>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</si>
  <si>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</si>
  <si>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</si>
  <si>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</si>
  <si>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</si>
  <si>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</si>
  <si>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</si>
  <si>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</si>
  <si>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</si>
  <si>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</si>
  <si>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</si>
  <si>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</si>
  <si>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</si>
  <si>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</si>
  <si>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</si>
  <si>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</si>
  <si>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</si>
  <si>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</si>
  <si>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</si>
  <si>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</si>
  <si>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</si>
  <si>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</si>
  <si>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</si>
  <si>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</si>
  <si>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</si>
  <si>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</si>
  <si>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</si>
  <si>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</si>
  <si>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</si>
  <si>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</si>
  <si>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</si>
  <si>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</si>
  <si>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</si>
  <si>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</si>
  <si>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</si>
  <si>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</si>
  <si>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</si>
  <si>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</si>
  <si>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</si>
  <si>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</si>
  <si>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</si>
  <si>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</si>
  <si>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</si>
  <si>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</si>
  <si>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</si>
  <si>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</si>
  <si>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</si>
  <si>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</si>
  <si>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</si>
  <si>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</si>
  <si>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</si>
  <si>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</si>
  <si>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</si>
  <si>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</si>
  <si>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</si>
  <si>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</si>
  <si>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</si>
  <si>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</si>
  <si>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</si>
  <si>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</si>
  <si>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</si>
  <si>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</si>
  <si>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</si>
  <si>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</si>
  <si>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</si>
  <si>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</si>
  <si>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</si>
  <si>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</si>
  <si>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</si>
  <si>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</si>
  <si>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</si>
  <si>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</si>
  <si>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</si>
  <si>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</si>
  <si>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</si>
  <si>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</si>
  <si>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</si>
  <si>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</si>
  <si>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</si>
  <si>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</si>
  <si>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</si>
  <si>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</si>
  <si>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</si>
  <si>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</si>
  <si>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</si>
  <si>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</si>
  <si>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</si>
  <si>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</si>
  <si>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</si>
  <si>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</si>
  <si>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</si>
  <si>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</si>
  <si>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</si>
  <si>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</si>
  <si>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</si>
  <si>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</si>
  <si>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</si>
  <si>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</si>
  <si>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</si>
  <si>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</si>
  <si>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</si>
  <si>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</si>
  <si>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</si>
  <si>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</si>
  <si>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</si>
  <si>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</si>
  <si>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</si>
  <si>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</si>
  <si>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</si>
  <si>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</si>
  <si>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</si>
  <si>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</si>
  <si>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</si>
  <si>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</si>
  <si>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</si>
  <si>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</si>
  <si>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</si>
  <si>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</si>
  <si>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</si>
  <si>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</si>
  <si>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</si>
  <si>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</si>
  <si>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</si>
  <si>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</si>
  <si>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</si>
  <si>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</si>
  <si>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</si>
  <si>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</si>
  <si>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</si>
  <si>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</si>
  <si>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</si>
  <si>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</si>
  <si>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</si>
  <si>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</si>
  <si>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</si>
  <si>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</si>
  <si>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</si>
  <si>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</si>
  <si>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</si>
  <si>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</si>
  <si>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</si>
  <si>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</si>
  <si>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</si>
  <si>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</si>
  <si>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</si>
  <si>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</si>
  <si>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</si>
  <si>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</si>
  <si>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</si>
  <si>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</si>
  <si>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</si>
  <si>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</si>
  <si>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</si>
  <si>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</si>
  <si>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</si>
  <si>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</si>
  <si>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</si>
  <si>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</si>
  <si>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</si>
  <si>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</si>
  <si>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</si>
  <si>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</si>
  <si>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</si>
  <si>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</si>
  <si>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</si>
  <si>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</si>
  <si>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</si>
  <si>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</si>
  <si>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</si>
  <si>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</si>
  <si>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</si>
  <si>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</si>
  <si>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</si>
  <si>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</si>
  <si>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</si>
  <si>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</si>
  <si>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</si>
  <si>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</si>
  <si>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</si>
  <si>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</si>
  <si>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</si>
  <si>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</si>
  <si>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</si>
  <si>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</si>
  <si>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</si>
  <si>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</si>
  <si>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</si>
  <si>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</si>
  <si>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</si>
  <si>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</si>
  <si>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</si>
  <si>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</si>
  <si>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</si>
  <si>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</si>
  <si>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</si>
  <si>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</si>
  <si>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</si>
  <si>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</si>
  <si>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</si>
  <si>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</si>
  <si>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</si>
  <si>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</si>
  <si>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</si>
  <si>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</si>
  <si>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</si>
  <si>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</si>
  <si>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</si>
  <si>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</si>
  <si>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</si>
  <si>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</si>
  <si>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</si>
  <si>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</si>
  <si>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</si>
  <si>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</si>
  <si>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</si>
  <si>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</si>
  <si>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</si>
  <si>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</si>
  <si>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</si>
  <si>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</si>
  <si>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</si>
  <si>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</si>
  <si>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</si>
  <si>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</si>
  <si>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</si>
  <si>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</si>
  <si>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</si>
  <si>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</si>
  <si>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</si>
  <si>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</si>
  <si>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</si>
  <si>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</si>
  <si>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</si>
  <si>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</si>
  <si>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</si>
  <si>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</si>
  <si>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</si>
  <si>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</si>
  <si>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</si>
  <si>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</si>
  <si>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</si>
  <si>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</si>
  <si>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</si>
  <si>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</si>
  <si>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</si>
  <si>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</si>
  <si>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</si>
  <si>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</si>
  <si>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</si>
  <si>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</si>
  <si>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</si>
  <si>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</si>
  <si>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</si>
  <si>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</si>
  <si>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</si>
  <si>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</si>
  <si>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</si>
  <si>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</si>
  <si>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</si>
  <si>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</si>
  <si>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</si>
  <si>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</si>
  <si>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</si>
  <si>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</si>
  <si>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</si>
  <si>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</si>
  <si>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</si>
  <si>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</si>
  <si>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</si>
  <si>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</si>
  <si>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</si>
  <si>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</si>
  <si>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</si>
  <si>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</si>
  <si>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</si>
  <si>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</si>
  <si>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</si>
  <si>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</si>
  <si>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</si>
  <si>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</si>
  <si>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</si>
  <si>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</si>
  <si>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</si>
  <si>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</si>
  <si>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</si>
  <si>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</si>
  <si>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</si>
  <si>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</si>
  <si>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</si>
  <si>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</si>
  <si>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</si>
  <si>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</si>
  <si>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</si>
  <si>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</si>
  <si>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</si>
  <si>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</si>
  <si>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</si>
  <si>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</si>
  <si>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</si>
  <si>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</si>
  <si>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</si>
  <si>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</si>
  <si>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</si>
  <si>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</si>
  <si>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</si>
  <si>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</si>
  <si>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</si>
  <si>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</si>
  <si>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</si>
  <si>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</si>
  <si>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</si>
  <si>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</si>
  <si>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</si>
  <si>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</si>
  <si>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</si>
  <si>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</si>
  <si>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</si>
  <si>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</si>
  <si>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</si>
  <si>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</si>
  <si>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</si>
  <si>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</si>
  <si>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</si>
  <si>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</si>
  <si>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</si>
  <si>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</si>
  <si>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</si>
  <si>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</si>
  <si>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</si>
  <si>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</si>
  <si>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</si>
  <si>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</si>
  <si>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</si>
  <si>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</si>
  <si>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</si>
  <si>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</si>
  <si>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</si>
  <si>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</si>
  <si>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</si>
  <si>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</si>
  <si>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</si>
  <si>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</si>
  <si>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</si>
  <si>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</si>
  <si>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</si>
  <si>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</si>
  <si>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</si>
  <si>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</si>
  <si>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</si>
  <si>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</si>
  <si>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</si>
  <si>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</si>
  <si>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</si>
  <si>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</si>
  <si>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</si>
  <si>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</si>
  <si>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</si>
  <si>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</si>
  <si>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</si>
  <si>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</si>
  <si>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</si>
  <si>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</si>
  <si>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</si>
  <si>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</si>
  <si>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</si>
  <si>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</si>
  <si>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</si>
  <si>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</si>
  <si>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</si>
  <si>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</si>
  <si>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</si>
  <si>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</si>
  <si>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</si>
  <si>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</si>
  <si>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</si>
  <si>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</si>
  <si>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</si>
  <si>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</si>
  <si>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</si>
  <si>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</si>
  <si>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</si>
  <si>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</si>
  <si>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</si>
  <si>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</si>
  <si>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</si>
  <si>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</si>
  <si>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</si>
  <si>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</si>
  <si>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</si>
  <si>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</si>
  <si>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</si>
  <si>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</si>
  <si>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</si>
  <si>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</si>
  <si>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</si>
  <si>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</si>
  <si>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</si>
  <si>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</si>
  <si>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</si>
  <si>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</si>
  <si>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</si>
  <si>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</si>
  <si>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</si>
  <si>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</si>
  <si>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</si>
  <si>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</si>
  <si>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</si>
  <si>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</si>
  <si>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</si>
  <si>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</si>
  <si>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</si>
  <si>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</si>
  <si>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</si>
  <si>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</si>
  <si>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</si>
  <si>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</si>
  <si>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</si>
  <si>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</si>
  <si>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</si>
  <si>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</si>
  <si>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</si>
  <si>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</si>
  <si>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</si>
  <si>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</si>
  <si>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</si>
  <si>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</si>
  <si>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</si>
  <si>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</si>
  <si>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</si>
  <si>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</si>
  <si>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</si>
  <si>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</si>
  <si>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</si>
  <si>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</si>
  <si>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</si>
  <si>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</si>
  <si>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</si>
  <si>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</si>
  <si>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</si>
  <si>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</si>
  <si>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</si>
  <si>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</si>
  <si>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</si>
  <si>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</si>
  <si>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</si>
  <si>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</si>
  <si>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</si>
  <si>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</si>
  <si>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</si>
  <si>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</si>
  <si>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</si>
  <si>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</si>
  <si>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</si>
  <si>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</si>
  <si>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</si>
  <si>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</si>
  <si>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</si>
  <si>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</si>
  <si>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</si>
  <si>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</si>
  <si>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</si>
  <si>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</si>
  <si>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</si>
  <si>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</si>
  <si>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</si>
  <si>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</si>
  <si>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</si>
  <si>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</si>
  <si>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</si>
  <si>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</si>
  <si>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</si>
  <si>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</si>
  <si>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</si>
  <si>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</si>
  <si>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</si>
  <si>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</si>
  <si>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</si>
  <si>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</si>
  <si>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</si>
  <si>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</si>
  <si>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</si>
  <si>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</si>
  <si>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</si>
  <si>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</si>
  <si>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</si>
  <si>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</si>
  <si>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</si>
  <si>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</si>
  <si>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</si>
  <si>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</si>
  <si>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</si>
  <si>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</si>
  <si>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</si>
  <si>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</si>
  <si>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</si>
  <si>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</si>
  <si>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</si>
  <si>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</si>
  <si>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</si>
  <si>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</si>
  <si>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</si>
  <si>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</si>
  <si>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</si>
  <si>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</si>
  <si>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</si>
  <si>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</si>
  <si>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</si>
  <si>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</si>
  <si>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</si>
  <si>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</si>
  <si>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</si>
  <si>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</si>
  <si>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</si>
  <si>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</si>
  <si>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</si>
  <si>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</si>
  <si>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</si>
  <si>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</si>
  <si>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</si>
  <si>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</si>
  <si>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</si>
  <si>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</si>
  <si>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</si>
  <si>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</si>
  <si>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</si>
  <si>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</si>
  <si>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</si>
  <si>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</si>
  <si>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</si>
  <si>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</si>
  <si>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</si>
  <si>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</si>
  <si>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</si>
  <si>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</si>
  <si>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</si>
  <si>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</si>
  <si>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</si>
  <si>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</si>
  <si>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</si>
  <si>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</si>
  <si>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</si>
  <si>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</si>
  <si>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</si>
  <si>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</si>
  <si>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</si>
  <si>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</si>
  <si>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</si>
  <si>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</si>
  <si>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</si>
  <si>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</si>
  <si>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</si>
  <si>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</si>
  <si>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</si>
  <si>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</si>
  <si>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</si>
  <si>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</si>
  <si>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</si>
  <si>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</si>
  <si>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</si>
  <si>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</si>
  <si>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</si>
  <si>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</si>
  <si>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</si>
  <si>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</si>
  <si>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</si>
  <si>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</si>
  <si>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</si>
  <si>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</si>
  <si>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</si>
  <si>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</si>
  <si>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</si>
  <si>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</si>
  <si>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</si>
  <si>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</si>
  <si>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</si>
  <si>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</si>
  <si>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</si>
  <si>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</si>
  <si>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</si>
  <si>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</si>
  <si>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</si>
  <si>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</si>
  <si>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</si>
  <si>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</si>
  <si>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</si>
  <si>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</si>
  <si>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</si>
  <si>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</si>
  <si>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</si>
  <si>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</si>
  <si>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</si>
  <si>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</si>
  <si>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</si>
  <si>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</si>
  <si>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</si>
  <si>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</si>
  <si>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</si>
  <si>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</si>
  <si>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</si>
  <si>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</si>
  <si>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</si>
  <si>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</si>
  <si>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</si>
  <si>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</si>
  <si>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</si>
  <si>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</si>
  <si>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</si>
  <si>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</si>
  <si>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</si>
  <si>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</si>
  <si>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</si>
  <si>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</si>
  <si>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</si>
  <si>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</si>
  <si>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</si>
  <si>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</si>
  <si>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</si>
  <si>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</si>
  <si>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</si>
  <si>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</si>
  <si>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</si>
  <si>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</si>
  <si>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</si>
  <si>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</si>
  <si>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</si>
  <si>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</si>
  <si>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</si>
  <si>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</si>
  <si>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</si>
  <si>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</si>
  <si>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</si>
  <si>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</si>
  <si>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</si>
  <si>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</si>
  <si>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</si>
  <si>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</si>
  <si>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</si>
  <si>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</si>
  <si>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</si>
  <si>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</si>
  <si>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</si>
  <si>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</si>
  <si>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</si>
  <si>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</si>
  <si>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</si>
  <si>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</si>
  <si>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</si>
  <si>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</si>
  <si>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</si>
  <si>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</si>
  <si>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</si>
  <si>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</si>
  <si>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</si>
  <si>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</si>
  <si>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</si>
  <si>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</si>
  <si>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</si>
  <si>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</si>
  <si>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</si>
  <si>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</si>
  <si>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</si>
  <si>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</si>
  <si>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</si>
  <si>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</si>
  <si>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</si>
  <si>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</si>
  <si>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</si>
  <si>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</si>
  <si>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</si>
  <si>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</si>
  <si>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</si>
  <si>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</si>
  <si>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</si>
  <si>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</si>
  <si>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</si>
  <si>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</si>
  <si>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</si>
  <si>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</si>
  <si>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</si>
  <si>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</si>
  <si>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</si>
  <si>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</si>
  <si>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</si>
  <si>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</si>
  <si>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</si>
  <si>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</si>
  <si>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</si>
  <si>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</si>
  <si>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</si>
  <si>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</si>
  <si>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</si>
  <si>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</si>
  <si>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</si>
  <si>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</si>
  <si>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</si>
  <si>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</si>
  <si>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</si>
  <si>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</si>
  <si>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</si>
  <si>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</si>
  <si>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</si>
  <si>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</si>
  <si>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</si>
  <si>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</si>
  <si>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</si>
  <si>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</si>
  <si>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</si>
  <si>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</si>
  <si>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</si>
  <si>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</si>
  <si>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</si>
  <si>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</si>
  <si>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</si>
  <si>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</si>
  <si>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</si>
  <si>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</si>
  <si>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</si>
  <si>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</si>
  <si>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</si>
  <si>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</si>
  <si>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</si>
  <si>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</si>
  <si>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</si>
  <si>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</si>
  <si>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</si>
  <si>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</si>
  <si>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</si>
  <si>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</si>
  <si>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</si>
  <si>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</si>
  <si>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</si>
  <si>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</si>
  <si>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</si>
  <si>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</si>
  <si>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</si>
  <si>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</si>
  <si>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</si>
  <si>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</si>
  <si>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</si>
  <si>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</si>
  <si>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</si>
  <si>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</si>
  <si>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</si>
  <si>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</si>
  <si>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</si>
  <si>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</si>
  <si>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</si>
  <si>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</si>
  <si>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</si>
  <si>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</si>
  <si>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</si>
  <si>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</si>
  <si>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</si>
  <si>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</si>
  <si>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</si>
  <si>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</si>
  <si>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</si>
  <si>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</si>
  <si>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</si>
  <si>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</si>
  <si>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</si>
  <si>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</si>
  <si>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</si>
  <si>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</si>
  <si>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</si>
  <si>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</si>
  <si>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</si>
  <si>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</si>
  <si>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</si>
  <si>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</si>
  <si>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</si>
  <si>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</si>
  <si>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</si>
  <si>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</si>
  <si>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</si>
  <si>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</si>
  <si>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</si>
  <si>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</si>
  <si>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</si>
  <si>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</si>
  <si>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</si>
  <si>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</si>
  <si>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</si>
  <si>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</si>
  <si>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</si>
  <si>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</si>
  <si>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</si>
  <si>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</si>
  <si>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</si>
  <si>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</si>
  <si>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</si>
  <si>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</si>
  <si>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</si>
  <si>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</si>
  <si>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</si>
  <si>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</si>
  <si>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</si>
  <si>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</si>
  <si>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</si>
  <si>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</si>
  <si>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</si>
  <si>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</si>
  <si>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</si>
  <si>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</si>
  <si>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</si>
  <si>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</si>
  <si>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</si>
  <si>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</si>
  <si>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</si>
  <si>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</si>
  <si>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</si>
  <si>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</si>
  <si>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</si>
  <si>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</si>
  <si>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</si>
  <si>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</si>
  <si>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</si>
  <si>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</si>
  <si>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</si>
  <si>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</si>
  <si>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</si>
  <si>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</si>
  <si>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</si>
  <si>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</si>
  <si>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</si>
  <si>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</si>
  <si>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</si>
  <si>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</si>
  <si>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</si>
  <si>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</si>
  <si>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</si>
  <si>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</si>
  <si>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</si>
  <si>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</si>
  <si>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</si>
  <si>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</si>
  <si>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</si>
  <si>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</si>
  <si>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</si>
  <si>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</si>
  <si>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</si>
  <si>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</si>
  <si>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</si>
  <si>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</si>
  <si>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</si>
  <si>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</si>
  <si>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</si>
  <si>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</si>
  <si>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</si>
  <si>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</si>
  <si>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</si>
  <si>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</si>
  <si>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</si>
  <si>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</si>
  <si>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</si>
  <si>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</si>
  <si>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</si>
  <si>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</si>
  <si>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</si>
  <si>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</si>
  <si>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</si>
  <si>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</si>
  <si>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</si>
  <si>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</si>
  <si>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</si>
  <si>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</si>
  <si>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</si>
  <si>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</si>
  <si>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</si>
  <si>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</si>
  <si>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</si>
  <si>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</si>
  <si>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</si>
  <si>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</si>
  <si>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</si>
  <si>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</si>
  <si>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</si>
  <si>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</si>
  <si>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</si>
  <si>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</si>
  <si>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</si>
  <si>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</si>
  <si>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</si>
  <si>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</si>
  <si>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</si>
  <si>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</si>
  <si>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</si>
  <si>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</si>
  <si>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</si>
  <si>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</si>
  <si>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</si>
  <si>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</si>
  <si>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</si>
  <si>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</si>
  <si>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</si>
  <si>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</si>
  <si>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</si>
  <si>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</si>
  <si>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</si>
  <si>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</si>
  <si>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</si>
  <si>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</si>
  <si>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</si>
  <si>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</si>
  <si>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</si>
  <si>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</si>
  <si>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</si>
  <si>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</si>
  <si>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</si>
  <si>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</si>
  <si>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</si>
  <si>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</si>
  <si>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</si>
  <si>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</si>
  <si>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</si>
  <si>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</si>
  <si>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</si>
  <si>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</si>
  <si>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</si>
  <si>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</si>
  <si>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</si>
  <si>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</si>
  <si>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</si>
  <si>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</si>
  <si>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</si>
  <si>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</si>
  <si>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</si>
  <si>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</si>
  <si>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</si>
  <si>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</si>
  <si>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</si>
  <si>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</si>
  <si>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</si>
  <si>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</si>
  <si>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</si>
  <si>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</si>
  <si>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</si>
  <si>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</si>
  <si>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</si>
  <si>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</si>
  <si>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</si>
  <si>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</si>
  <si>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</si>
  <si>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</si>
  <si>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</si>
  <si>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</si>
  <si>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</si>
  <si>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</si>
  <si>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</si>
  <si>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</si>
  <si>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</si>
  <si>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</si>
  <si>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</si>
  <si>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</si>
  <si>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</si>
  <si>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</si>
  <si>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</si>
  <si>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</si>
  <si>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</si>
  <si>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</si>
  <si>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</si>
  <si>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</si>
  <si>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</si>
  <si>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</si>
  <si>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</si>
  <si>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</si>
  <si>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</si>
  <si>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</si>
  <si>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</si>
  <si>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</si>
  <si>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</si>
  <si>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</si>
  <si>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</si>
  <si>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</si>
  <si>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</si>
  <si>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</si>
  <si>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</si>
  <si>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</si>
  <si>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</si>
  <si>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</si>
  <si>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</si>
  <si>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</si>
  <si>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</si>
  <si>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</si>
  <si>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</si>
  <si>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</si>
  <si>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</si>
  <si>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</si>
  <si>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</si>
  <si>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</si>
  <si>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</si>
  <si>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</si>
  <si>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</si>
  <si>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</si>
  <si>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</si>
  <si>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</si>
  <si>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</si>
  <si>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</si>
  <si>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</si>
  <si>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</si>
  <si>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</si>
  <si>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</si>
  <si>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</si>
  <si>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</si>
  <si>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</si>
  <si>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</si>
  <si>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</si>
  <si>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</si>
  <si>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</si>
  <si>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</si>
  <si>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</si>
  <si>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</si>
  <si>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</si>
  <si>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</si>
  <si>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</si>
  <si>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</si>
  <si>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</si>
  <si>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</si>
  <si>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</si>
  <si>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</si>
  <si>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</si>
  <si>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</si>
  <si>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</si>
  <si>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</si>
  <si>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</si>
  <si>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</si>
  <si>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</si>
  <si>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</si>
  <si>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</si>
  <si>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</si>
  <si>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</si>
  <si>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</si>
  <si>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</si>
  <si>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</si>
  <si>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</si>
  <si>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</si>
  <si>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</si>
  <si>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</si>
  <si>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</si>
  <si>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</si>
  <si>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</si>
  <si>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</si>
  <si>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</si>
  <si>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</si>
  <si>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</si>
  <si>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</si>
  <si>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</si>
  <si>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</si>
  <si>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</si>
  <si>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</si>
  <si>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</si>
  <si>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</si>
  <si>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</si>
  <si>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</si>
  <si>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</si>
  <si>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</si>
  <si>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</si>
  <si>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</si>
  <si>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</si>
  <si>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</si>
  <si>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</si>
  <si>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</si>
  <si>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</si>
  <si>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</si>
  <si>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</si>
  <si>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</si>
  <si>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</si>
  <si>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</si>
  <si>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</si>
  <si>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</si>
  <si>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</si>
  <si>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</si>
  <si>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</si>
  <si>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</si>
  <si>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</si>
  <si>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</si>
  <si>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</si>
  <si>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</si>
  <si>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</si>
  <si>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</si>
  <si>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</si>
  <si>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</si>
  <si>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</si>
  <si>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</si>
  <si>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</si>
  <si>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</si>
  <si>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</si>
  <si>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</si>
  <si>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</si>
  <si>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</si>
  <si>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</si>
  <si>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</si>
  <si>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</si>
  <si>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</si>
  <si>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</si>
  <si>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</si>
  <si>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</si>
  <si>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</si>
  <si>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</si>
  <si>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</si>
  <si>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</si>
  <si>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</si>
  <si>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</si>
  <si>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</si>
  <si>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</si>
  <si>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</si>
  <si>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</si>
  <si>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</si>
  <si>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</si>
  <si>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</si>
  <si>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</si>
  <si>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</si>
  <si>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</si>
  <si>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</si>
  <si>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</si>
  <si>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</si>
  <si>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</si>
  <si>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</si>
  <si>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</si>
  <si>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</si>
  <si>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</si>
  <si>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</si>
  <si>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</si>
  <si>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</si>
  <si>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</si>
  <si>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</si>
  <si>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</si>
  <si>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</si>
  <si>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</si>
  <si>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</si>
  <si>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</si>
  <si>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</si>
  <si>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</si>
  <si>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</si>
  <si>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</si>
  <si>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</si>
  <si>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</si>
  <si>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</si>
  <si>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</si>
  <si>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</si>
  <si>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</si>
  <si>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</si>
  <si>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</si>
  <si>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</si>
  <si>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</si>
  <si>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</si>
  <si>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</si>
  <si>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</si>
  <si>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</si>
  <si>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</si>
  <si>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</si>
  <si>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</si>
  <si>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</si>
  <si>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</si>
  <si>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</si>
  <si>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</si>
  <si>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</si>
  <si>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</si>
  <si>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</si>
  <si>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</si>
  <si>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</si>
  <si>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</si>
  <si>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</si>
  <si>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</si>
  <si>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</si>
  <si>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</si>
  <si>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</si>
  <si>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</si>
  <si>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</si>
  <si>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</si>
  <si>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</si>
  <si>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</si>
  <si>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</si>
  <si>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</si>
  <si>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</si>
  <si>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</si>
  <si>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</si>
  <si>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</si>
  <si>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</si>
  <si>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</si>
  <si>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</si>
  <si>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</si>
  <si>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</si>
  <si>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</si>
  <si>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</si>
  <si>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</si>
  <si>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</si>
  <si>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</si>
  <si>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</si>
  <si>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</si>
  <si>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</si>
  <si>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</si>
  <si>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</si>
  <si>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</si>
  <si>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</si>
  <si>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</si>
  <si>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</si>
  <si>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</si>
  <si>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</si>
  <si>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</si>
  <si>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</si>
  <si>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</si>
  <si>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</si>
  <si>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</si>
  <si>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</si>
  <si>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</si>
  <si>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</si>
  <si>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</si>
  <si>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</si>
  <si>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</si>
  <si>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</si>
  <si>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</si>
  <si>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</si>
  <si>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</si>
  <si>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</si>
  <si>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</si>
  <si>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</si>
  <si>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</si>
  <si>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</si>
  <si>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</si>
  <si>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</si>
  <si>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</si>
  <si>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</si>
  <si>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</si>
  <si>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</si>
  <si>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</si>
  <si>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</si>
  <si>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</si>
  <si>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</si>
  <si>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</si>
  <si>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</si>
  <si>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</si>
  <si>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</si>
  <si>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</si>
  <si>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</si>
  <si>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</si>
  <si>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</si>
  <si>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</si>
  <si>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</si>
  <si>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</si>
  <si>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</si>
  <si>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</si>
  <si>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</si>
  <si>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</si>
  <si>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</si>
  <si>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</si>
  <si>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</si>
  <si>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</si>
  <si>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</si>
  <si>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</si>
  <si>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</si>
  <si>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</si>
  <si>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</si>
  <si>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</si>
  <si>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</si>
  <si>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</si>
  <si>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</si>
  <si>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</si>
  <si>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</si>
  <si>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</si>
  <si>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</si>
  <si>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</si>
  <si>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</si>
  <si>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</si>
  <si>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</si>
  <si>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</si>
  <si>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</si>
  <si>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</si>
  <si>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</si>
  <si>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</si>
  <si>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</si>
  <si>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</si>
  <si>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</si>
  <si>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</si>
  <si>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</si>
  <si>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</si>
  <si>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</si>
  <si>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</si>
  <si>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</si>
  <si>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</si>
  <si>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</si>
  <si>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</si>
  <si>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</si>
  <si>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</si>
  <si>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</si>
  <si>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</si>
  <si>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</si>
  <si>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</si>
  <si>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</si>
  <si>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</si>
  <si>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</si>
  <si>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</si>
  <si>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</si>
  <si>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</si>
  <si>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</si>
  <si>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</si>
  <si>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</si>
  <si>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</si>
  <si>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</si>
  <si>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</si>
  <si>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</si>
  <si>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</si>
  <si>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</si>
  <si>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</si>
  <si>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</si>
  <si>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</si>
  <si>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</si>
  <si>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</si>
  <si>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</si>
  <si>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</si>
  <si>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</si>
  <si>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</si>
  <si>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</si>
  <si>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</si>
  <si>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</si>
  <si>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</si>
  <si>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</si>
  <si>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</si>
  <si>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</si>
  <si>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</si>
  <si>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</si>
  <si>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</si>
  <si>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</si>
  <si>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</si>
  <si>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</si>
  <si>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</si>
  <si>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</si>
  <si>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</si>
  <si>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</si>
  <si>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</si>
  <si>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</si>
  <si>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</si>
  <si>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</si>
  <si>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</si>
  <si>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</si>
  <si>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</si>
  <si>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</si>
  <si>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</si>
  <si>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</si>
  <si>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</si>
  <si>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</si>
  <si>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</si>
  <si>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</si>
  <si>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</si>
  <si>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</si>
  <si>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</si>
  <si>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</si>
  <si>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</si>
  <si>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</si>
  <si>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</si>
  <si>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</si>
  <si>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</si>
  <si>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</si>
  <si>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</si>
  <si>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</si>
  <si>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</si>
  <si>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</si>
  <si>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</si>
  <si>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</si>
  <si>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</si>
  <si>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</si>
  <si>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</si>
  <si>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</si>
  <si>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</si>
  <si>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</si>
  <si>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</si>
  <si>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</si>
  <si>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</si>
  <si>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</si>
  <si>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</si>
  <si>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</si>
  <si>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</si>
  <si>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</si>
  <si>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</si>
  <si>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</si>
  <si>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</si>
  <si>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</si>
  <si>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</si>
  <si>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</si>
  <si>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</si>
  <si>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</si>
  <si>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</si>
  <si>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</si>
  <si>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</si>
  <si>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</si>
  <si>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</si>
  <si>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</si>
  <si>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</si>
  <si>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</si>
  <si>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</si>
  <si>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</si>
  <si>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</si>
  <si>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</si>
  <si>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</si>
  <si>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</si>
  <si>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</si>
  <si>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</si>
  <si>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</si>
  <si>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</si>
  <si>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</si>
  <si>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</si>
  <si>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</si>
  <si>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</si>
  <si>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</si>
  <si>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</si>
  <si>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</si>
  <si>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</si>
  <si>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</si>
  <si>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</si>
  <si>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</si>
  <si>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</si>
  <si>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</si>
  <si>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</si>
  <si>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</si>
  <si>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</si>
  <si>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</si>
  <si>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</si>
  <si>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</si>
  <si>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</si>
  <si>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</si>
  <si>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</si>
  <si>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</si>
  <si>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</si>
  <si>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</si>
  <si>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</si>
  <si>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</si>
  <si>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</si>
  <si>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</si>
  <si>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</si>
  <si>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</si>
  <si>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</si>
  <si>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</si>
  <si>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</si>
  <si>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</si>
  <si>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</si>
  <si>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</si>
  <si>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</si>
  <si>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</si>
  <si>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</si>
  <si>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</si>
  <si>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</si>
  <si>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</si>
  <si>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</si>
  <si>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</si>
  <si>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</si>
  <si>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</si>
  <si>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</si>
  <si>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</si>
  <si>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</si>
  <si>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</si>
  <si>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</si>
  <si>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</si>
  <si>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</si>
  <si>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</si>
  <si>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</si>
  <si>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</si>
  <si>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</si>
  <si>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</si>
  <si>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</si>
  <si>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</si>
  <si>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</si>
  <si>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</si>
  <si>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</si>
  <si>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</si>
  <si>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</si>
  <si>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</si>
  <si>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</si>
  <si>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</si>
  <si>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</si>
  <si>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</si>
  <si>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</si>
  <si>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</si>
  <si>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</si>
  <si>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</si>
  <si>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</si>
  <si>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</si>
  <si>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</si>
  <si>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</si>
  <si>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</si>
  <si>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</si>
  <si>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</si>
  <si>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</si>
  <si>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</si>
  <si>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</si>
  <si>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</si>
  <si>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</si>
  <si>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</si>
  <si>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</si>
  <si>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</si>
  <si>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</si>
  <si>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</si>
  <si>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</si>
  <si>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</si>
  <si>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</si>
  <si>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</si>
  <si>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</si>
  <si>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</si>
  <si>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</si>
  <si>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</si>
  <si>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</si>
  <si>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</si>
  <si>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</si>
  <si>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</si>
  <si>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</si>
  <si>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</si>
  <si>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</si>
  <si>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</si>
  <si>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</si>
  <si>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</si>
  <si>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</si>
  <si>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</si>
  <si>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</si>
  <si>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</si>
  <si>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</si>
  <si>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</si>
  <si>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</si>
  <si>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</si>
  <si>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</si>
  <si>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</si>
  <si>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</si>
  <si>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</si>
  <si>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</si>
  <si>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</si>
  <si>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</si>
  <si>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</si>
  <si>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</si>
  <si>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</si>
  <si>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</si>
  <si>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</si>
  <si>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</si>
  <si>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</si>
  <si>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</si>
  <si>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</si>
  <si>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</si>
  <si>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</si>
  <si>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</si>
  <si>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</si>
  <si>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</si>
  <si>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</si>
  <si>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</si>
  <si>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</si>
  <si>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</si>
  <si>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</si>
  <si>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</si>
  <si>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</si>
  <si>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</si>
  <si>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</si>
  <si>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</si>
  <si>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</si>
  <si>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</si>
  <si>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</si>
  <si>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</si>
  <si>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</si>
  <si>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</si>
  <si>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</si>
  <si>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</si>
  <si>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</si>
  <si>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</si>
  <si>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</si>
  <si>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</si>
  <si>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</si>
  <si>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</si>
  <si>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</si>
  <si>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</si>
  <si>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</si>
  <si>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</si>
  <si>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</si>
  <si>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</si>
  <si>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</si>
  <si>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</si>
  <si>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</si>
  <si>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</si>
  <si>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</si>
  <si>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</si>
  <si>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</si>
  <si>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</si>
  <si>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</si>
  <si>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</si>
  <si>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</si>
  <si>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</si>
  <si>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</si>
  <si>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</si>
  <si>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</si>
  <si>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</si>
  <si>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</si>
  <si>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</si>
  <si>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</si>
  <si>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</si>
  <si>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</si>
  <si>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</si>
  <si>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</si>
  <si>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</si>
  <si>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</si>
  <si>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</si>
  <si>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</si>
  <si>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</si>
  <si>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</si>
  <si>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</si>
  <si>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</si>
  <si>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</si>
  <si>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</si>
  <si>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</si>
  <si>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</si>
  <si>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</si>
  <si>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</si>
  <si>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</si>
  <si>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</si>
  <si>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</si>
  <si>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</si>
  <si>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</si>
  <si>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</si>
  <si>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</si>
  <si>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</si>
  <si>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</si>
  <si>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</si>
  <si>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</si>
  <si>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</si>
  <si>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</si>
  <si>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</si>
  <si>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</si>
  <si>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</si>
  <si>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</si>
  <si>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</si>
  <si>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</si>
  <si>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</si>
  <si>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</si>
  <si>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</si>
  <si>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</si>
  <si>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</si>
  <si>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</si>
  <si>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</si>
  <si>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</si>
  <si>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</si>
  <si>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</si>
  <si>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</si>
  <si>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</si>
  <si>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</si>
  <si>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</si>
  <si>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</si>
  <si>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</si>
  <si>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</si>
  <si>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</si>
  <si>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</si>
  <si>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</si>
  <si>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</si>
  <si>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</si>
  <si>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</si>
  <si>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</si>
  <si>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</si>
  <si>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</si>
  <si>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</si>
  <si>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</si>
  <si>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</si>
  <si>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</si>
  <si>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</si>
  <si>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</si>
  <si>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</si>
  <si>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</si>
  <si>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</si>
  <si>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</si>
  <si>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</si>
  <si>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</si>
  <si>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</si>
  <si>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</si>
  <si>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</si>
  <si>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</si>
  <si>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</si>
  <si>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</si>
  <si>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</si>
  <si>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</si>
  <si>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</si>
  <si>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</si>
  <si>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</si>
  <si>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</si>
  <si>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</si>
  <si>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</si>
  <si>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</si>
  <si>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</si>
  <si>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</si>
  <si>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</si>
  <si>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</si>
  <si>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</si>
  <si>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</si>
  <si>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</si>
  <si>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</si>
  <si>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</si>
  <si>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</si>
  <si>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</si>
  <si>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</si>
  <si>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</si>
  <si>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</si>
  <si>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</si>
  <si>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</si>
  <si>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</si>
  <si>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</si>
  <si>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</si>
  <si>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</si>
  <si>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</si>
  <si>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</si>
  <si>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</si>
  <si>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</si>
  <si>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</si>
  <si>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</si>
  <si>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</si>
  <si>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</si>
  <si>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</si>
  <si>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</si>
  <si>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</si>
  <si>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</si>
  <si>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</si>
  <si>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</si>
  <si>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</si>
  <si>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</si>
  <si>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</si>
  <si>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</si>
  <si>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</si>
  <si>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</si>
  <si>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</si>
  <si>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</si>
  <si>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</si>
  <si>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</si>
  <si>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</si>
  <si>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</si>
  <si>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</si>
  <si>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</si>
  <si>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</si>
  <si>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</si>
  <si>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</si>
  <si>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</si>
  <si>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</si>
  <si>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</si>
  <si>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</si>
  <si>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</si>
  <si>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</si>
  <si>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</si>
  <si>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</si>
  <si>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</si>
  <si>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</si>
  <si>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</si>
  <si>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</si>
  <si>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</si>
  <si>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</si>
  <si>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</si>
  <si>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</si>
  <si>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</si>
  <si>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</si>
  <si>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</si>
  <si>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</si>
  <si>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</si>
  <si>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</si>
  <si>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</si>
  <si>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</si>
  <si>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</si>
  <si>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</si>
  <si>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</si>
  <si>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</si>
  <si>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</si>
  <si>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</si>
  <si>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</si>
  <si>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</si>
  <si>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</si>
  <si>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</si>
  <si>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</si>
  <si>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</si>
  <si>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</si>
  <si>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</si>
  <si>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</si>
  <si>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</si>
  <si>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</si>
  <si>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</si>
  <si>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</si>
  <si>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</si>
  <si>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</si>
  <si>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</si>
  <si>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</si>
  <si>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</si>
  <si>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</si>
  <si>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</si>
  <si>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</si>
  <si>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</si>
  <si>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</si>
  <si>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</si>
  <si>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</si>
  <si>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</si>
  <si>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</si>
  <si>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</si>
  <si>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</si>
  <si>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</si>
  <si>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</si>
  <si>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</si>
  <si>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</si>
  <si>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</si>
  <si>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</si>
  <si>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</si>
  <si>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</si>
  <si>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</si>
  <si>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</si>
  <si>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</si>
  <si>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</si>
  <si>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</si>
  <si>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</si>
  <si>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</si>
  <si>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</si>
  <si>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</si>
  <si>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</si>
  <si>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</si>
  <si>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</si>
  <si>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</si>
  <si>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</si>
  <si>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</si>
  <si>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</si>
  <si>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</si>
  <si>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</si>
  <si>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</si>
  <si>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</si>
  <si>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</si>
  <si>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</si>
  <si>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</si>
  <si>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</si>
  <si>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</si>
  <si>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</si>
  <si>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</si>
  <si>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</si>
  <si>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</si>
  <si>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</si>
  <si>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</si>
  <si>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</si>
  <si>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</si>
  <si>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</si>
  <si>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</si>
  <si>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</si>
  <si>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</si>
  <si>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</si>
  <si>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</si>
  <si>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</si>
  <si>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</si>
  <si>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</si>
  <si>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</si>
  <si>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</si>
  <si>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</si>
  <si>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</si>
  <si>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</si>
  <si>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</si>
  <si>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</si>
  <si>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</si>
  <si>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</si>
  <si>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</si>
  <si>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</si>
  <si>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</si>
  <si>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</si>
  <si>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</si>
  <si>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</si>
  <si>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</si>
  <si>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</si>
  <si>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</si>
  <si>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</si>
  <si>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</si>
  <si>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</si>
  <si>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</si>
  <si>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</si>
  <si>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</si>
  <si>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</si>
  <si>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</si>
  <si>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</si>
  <si>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</si>
  <si>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</si>
  <si>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</si>
  <si>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</si>
  <si>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</si>
  <si>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</si>
  <si>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</si>
  <si>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</si>
  <si>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</si>
  <si>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</si>
  <si>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</si>
  <si>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</si>
  <si>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</si>
  <si>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</si>
  <si>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</si>
  <si>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</si>
  <si>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</si>
  <si>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</si>
  <si>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</si>
  <si>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</si>
  <si>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</si>
  <si>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</si>
  <si>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</si>
  <si>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</si>
  <si>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</si>
  <si>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</si>
  <si>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</si>
  <si>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</si>
  <si>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</si>
  <si>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</si>
  <si>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</si>
  <si>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</si>
  <si>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</si>
  <si>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</si>
  <si>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</si>
  <si>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</si>
  <si>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</si>
  <si>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</si>
  <si>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</si>
  <si>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</si>
  <si>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</si>
  <si>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</si>
  <si>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</si>
  <si>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</si>
  <si>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</si>
  <si>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</si>
  <si>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</si>
  <si>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</si>
  <si>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</si>
  <si>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</si>
  <si>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</si>
  <si>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</si>
  <si>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</si>
  <si>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</si>
  <si>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</si>
  <si>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</si>
  <si>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</si>
  <si>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</si>
  <si>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</si>
  <si>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</si>
  <si>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</si>
  <si>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</si>
  <si>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</si>
  <si>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</si>
  <si>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</si>
  <si>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</si>
  <si>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</si>
  <si>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</si>
  <si>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</si>
  <si>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</si>
  <si>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</si>
  <si>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</si>
  <si>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</si>
  <si>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</si>
  <si>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</si>
  <si>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</si>
  <si>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</si>
  <si>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</si>
  <si>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</si>
  <si>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</si>
  <si>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</si>
  <si>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</si>
  <si>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</si>
  <si>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</si>
  <si>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</si>
  <si>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</si>
  <si>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</si>
  <si>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</si>
  <si>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</si>
  <si>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</si>
  <si>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</si>
  <si>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</si>
  <si>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</si>
  <si>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</si>
  <si>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</si>
  <si>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</si>
  <si>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</si>
  <si>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</si>
  <si>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</si>
  <si>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</si>
  <si>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</si>
  <si>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</si>
  <si>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</si>
  <si>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</si>
  <si>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</si>
  <si>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</si>
  <si>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</si>
  <si>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</si>
  <si>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</si>
  <si>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</si>
  <si>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</si>
  <si>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</si>
  <si>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</si>
  <si>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</si>
  <si>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</si>
  <si>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</si>
  <si>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</si>
  <si>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</si>
  <si>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</si>
  <si>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</si>
  <si>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</si>
  <si>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</si>
  <si>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</si>
  <si>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</si>
  <si>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</si>
  <si>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</si>
  <si>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</si>
  <si>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</si>
  <si>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</si>
  <si>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</si>
  <si>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</si>
  <si>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</si>
  <si>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</si>
  <si>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</si>
  <si>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</si>
  <si>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</si>
  <si>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</si>
  <si>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</si>
  <si>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</si>
  <si>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</si>
  <si>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</si>
  <si>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</si>
  <si>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</si>
  <si>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</si>
  <si>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</si>
  <si>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</si>
  <si>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</si>
  <si>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</si>
  <si>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</si>
  <si>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</si>
  <si>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</si>
  <si>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</si>
  <si>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</si>
  <si>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</si>
  <si>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</si>
  <si>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</si>
  <si>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</si>
  <si>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</si>
  <si>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</si>
  <si>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</si>
  <si>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</si>
  <si>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</si>
  <si>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</si>
  <si>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</si>
  <si>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</si>
  <si>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</si>
  <si>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</si>
  <si>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</si>
  <si>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</si>
  <si>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</si>
  <si>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</si>
  <si>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</si>
  <si>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</si>
  <si>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</si>
  <si>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</si>
  <si>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</si>
  <si>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</si>
  <si>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</si>
  <si>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</si>
  <si>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</si>
  <si>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</si>
  <si>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</si>
  <si>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</si>
  <si>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</si>
  <si>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</si>
  <si>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</si>
  <si>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</si>
  <si>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</si>
  <si>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</si>
  <si>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</si>
  <si>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</si>
  <si>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</si>
  <si>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</si>
  <si>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</si>
  <si>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</si>
  <si>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</si>
  <si>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</si>
  <si>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</si>
  <si>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</si>
  <si>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</si>
  <si>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</si>
  <si>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</si>
  <si>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</si>
  <si>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</si>
  <si>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</si>
  <si>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</si>
  <si>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</si>
  <si>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</si>
  <si>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</si>
  <si>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</si>
  <si>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</si>
  <si>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</si>
  <si>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</si>
  <si>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</si>
  <si>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</si>
  <si>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</si>
  <si>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</si>
  <si>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</si>
  <si>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</si>
  <si>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</si>
  <si>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</si>
  <si>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</si>
  <si>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</si>
  <si>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</si>
  <si>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</si>
  <si>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</si>
  <si>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</si>
  <si>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</si>
  <si>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</si>
  <si>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</si>
  <si>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</si>
  <si>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</si>
  <si>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</si>
  <si>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</si>
  <si>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</si>
  <si>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</si>
  <si>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</si>
  <si>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</si>
  <si>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</si>
  <si>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</si>
  <si>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</si>
  <si>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</si>
  <si>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</si>
  <si>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</si>
  <si>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</si>
  <si>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</si>
  <si>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</si>
  <si>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</si>
  <si>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</si>
  <si>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</si>
  <si>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</si>
  <si>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</si>
  <si>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</si>
  <si>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</si>
  <si>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</si>
  <si>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</si>
  <si>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</si>
  <si>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</si>
  <si>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</si>
  <si>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</si>
  <si>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</si>
  <si>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</si>
  <si>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</si>
  <si>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</si>
  <si>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</si>
  <si>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</si>
  <si>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</si>
  <si>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</si>
  <si>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</si>
  <si>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</si>
  <si>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</si>
  <si>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</si>
  <si>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</si>
  <si>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</si>
  <si>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</si>
  <si>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</si>
  <si>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</si>
  <si>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</si>
  <si>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</si>
  <si>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</si>
  <si>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</si>
  <si>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</si>
  <si>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</si>
  <si>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</si>
  <si>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</si>
  <si>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</si>
  <si>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</si>
  <si>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</si>
  <si>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</si>
  <si>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</si>
  <si>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</si>
  <si>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</si>
  <si>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</si>
  <si>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</si>
  <si>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</si>
  <si>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</si>
  <si>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</si>
  <si>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</si>
  <si>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</si>
  <si>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</si>
  <si>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</si>
  <si>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</si>
  <si>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</si>
  <si>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</si>
  <si>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</si>
  <si>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</si>
  <si>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</si>
  <si>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</si>
  <si>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</si>
  <si>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</si>
  <si>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</si>
  <si>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</si>
  <si>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</si>
  <si>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</si>
  <si>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</si>
  <si>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</si>
  <si>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</si>
  <si>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</si>
  <si>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</si>
  <si>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</si>
  <si>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</si>
  <si>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</si>
  <si>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</si>
  <si>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</si>
  <si>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</si>
  <si>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</si>
  <si>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</si>
  <si>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</si>
  <si>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</si>
  <si>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</si>
  <si>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</si>
  <si>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</si>
  <si>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</si>
  <si>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</si>
  <si>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</si>
  <si>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</si>
  <si>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</si>
  <si>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</si>
  <si>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</si>
  <si>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</si>
  <si>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</si>
  <si>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</si>
  <si>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</si>
  <si>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</si>
  <si>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</si>
  <si>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</si>
  <si>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</si>
  <si>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</si>
  <si>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</si>
  <si>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</si>
  <si>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</si>
  <si>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</si>
  <si>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</si>
  <si>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</si>
  <si>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</si>
  <si>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</si>
  <si>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</si>
  <si>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</si>
  <si>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</si>
  <si>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</si>
  <si>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</si>
  <si>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</si>
  <si>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</si>
  <si>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</si>
  <si>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</si>
  <si>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</si>
  <si>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</si>
  <si>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</si>
  <si>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</si>
  <si>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</si>
  <si>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</si>
  <si>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</si>
  <si>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</si>
  <si>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</si>
  <si>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</si>
  <si>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</si>
  <si>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</si>
  <si>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</si>
  <si>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</si>
  <si>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</si>
  <si>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</si>
  <si>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</si>
  <si>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</si>
  <si>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</si>
  <si>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</si>
  <si>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</si>
  <si>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</si>
  <si>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</si>
  <si>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</si>
  <si>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</si>
  <si>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</si>
  <si>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</si>
  <si>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</si>
  <si>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</si>
  <si>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</si>
  <si>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</si>
  <si>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</si>
  <si>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</si>
  <si>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</si>
  <si>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</si>
  <si>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</si>
  <si>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</si>
  <si>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</si>
  <si>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</si>
  <si>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</si>
  <si>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</si>
  <si>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</si>
  <si>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</si>
  <si>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</si>
  <si>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</si>
  <si>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</si>
  <si>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</si>
  <si>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</si>
  <si>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</si>
  <si>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</si>
  <si>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</si>
  <si>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</si>
  <si>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</si>
  <si>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</si>
  <si>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</si>
  <si>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</si>
  <si>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</si>
  <si>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</si>
  <si>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</si>
  <si>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</si>
  <si>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</si>
  <si>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</si>
  <si>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</si>
  <si>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</si>
  <si>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</si>
  <si>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</si>
  <si>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</si>
  <si>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</si>
  <si>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</si>
  <si>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</si>
  <si>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</si>
  <si>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</si>
  <si>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</si>
  <si>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</si>
  <si>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</si>
  <si>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</si>
  <si>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</si>
  <si>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</si>
  <si>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</si>
  <si>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</si>
  <si>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</si>
  <si>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</si>
  <si>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</si>
  <si>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</si>
  <si>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</si>
  <si>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</si>
  <si>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</si>
  <si>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</si>
  <si>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</si>
  <si>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</si>
  <si>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</si>
  <si>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</si>
  <si>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</si>
  <si>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</si>
  <si>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</si>
  <si>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</si>
  <si>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</si>
  <si>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</si>
  <si>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</si>
  <si>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</si>
  <si>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</si>
  <si>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</si>
  <si>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</si>
  <si>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</si>
  <si>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</si>
  <si>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</si>
  <si>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</si>
  <si>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</si>
  <si>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</si>
  <si>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</si>
  <si>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</si>
  <si>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</si>
  <si>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</si>
  <si>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</si>
  <si>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</si>
  <si>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</si>
  <si>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</si>
  <si>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</si>
  <si>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</si>
  <si>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</si>
  <si>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</si>
  <si>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</si>
  <si>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</si>
  <si>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</si>
  <si>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</si>
  <si>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</si>
  <si>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</si>
  <si>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</si>
  <si>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</si>
  <si>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</si>
  <si>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</si>
  <si>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</si>
  <si>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</si>
  <si>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</si>
  <si>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</si>
  <si>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</si>
  <si>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</si>
  <si>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</si>
  <si>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</si>
  <si>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</si>
  <si>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</si>
  <si>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</si>
  <si>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</si>
  <si>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</si>
  <si>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</si>
  <si>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</si>
  <si>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</si>
  <si>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</si>
  <si>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</si>
  <si>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</si>
  <si>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</si>
  <si>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</si>
  <si>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</si>
  <si>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</si>
  <si>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</si>
  <si>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</si>
  <si>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</si>
  <si>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</si>
  <si>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</si>
  <si>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</si>
  <si>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</si>
  <si>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</si>
  <si>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</si>
  <si>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</si>
  <si>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</si>
  <si>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</si>
  <si>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</si>
  <si>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</si>
  <si>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</si>
  <si>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</si>
  <si>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</si>
  <si>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</si>
  <si>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</si>
  <si>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</si>
  <si>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</si>
  <si>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</si>
  <si>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</si>
  <si>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</si>
  <si>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</si>
  <si>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</si>
  <si>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</si>
  <si>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</si>
  <si>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</si>
  <si>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</si>
  <si>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</si>
  <si>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</si>
  <si>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</si>
  <si>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</si>
  <si>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</si>
  <si>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</si>
  <si>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</si>
  <si>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</si>
  <si>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</si>
  <si>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</si>
  <si>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</si>
  <si>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</si>
  <si>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</si>
  <si>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</si>
  <si>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</si>
  <si>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</si>
  <si>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</si>
  <si>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</si>
  <si>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</si>
  <si>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</si>
  <si>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</si>
  <si>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</si>
  <si>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</si>
  <si>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</si>
  <si>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</si>
  <si>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</si>
  <si>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</si>
  <si>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</si>
  <si>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</si>
  <si>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</si>
  <si>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</si>
  <si>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</si>
  <si>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</si>
  <si>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</si>
  <si>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</si>
  <si>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</si>
  <si>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</si>
  <si>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</si>
  <si>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</si>
  <si>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</si>
  <si>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</si>
  <si>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</si>
  <si>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</si>
  <si>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</si>
  <si>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</si>
  <si>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</si>
  <si>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</si>
  <si>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</si>
  <si>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</si>
  <si>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</si>
  <si>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</si>
  <si>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</si>
  <si>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</si>
  <si>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</si>
  <si>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</si>
  <si>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</si>
  <si>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</si>
  <si>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</si>
  <si>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</si>
  <si>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</si>
  <si>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</si>
  <si>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</si>
  <si>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</si>
  <si>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</si>
  <si>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</si>
  <si>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</si>
  <si>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</si>
  <si>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</si>
  <si>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</si>
  <si>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</si>
  <si>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</si>
  <si>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</si>
  <si>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</si>
  <si>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</si>
  <si>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</si>
  <si>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</si>
  <si>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</si>
  <si>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</si>
  <si>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</si>
  <si>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</si>
  <si>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</si>
  <si>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</si>
  <si>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</si>
  <si>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</si>
  <si>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</si>
  <si>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</si>
  <si>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</si>
  <si>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</si>
  <si>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</si>
  <si>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</si>
  <si>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</si>
  <si>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</si>
  <si>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</si>
  <si>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</si>
  <si>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</si>
  <si>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</si>
  <si>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</si>
  <si>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</si>
  <si>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</si>
  <si>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</si>
  <si>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</si>
  <si>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</si>
  <si>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</si>
  <si>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</si>
  <si>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</si>
  <si>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</si>
  <si>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</si>
  <si>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</si>
  <si>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</si>
  <si>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</si>
  <si>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</si>
  <si>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</si>
  <si>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</si>
  <si>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</si>
  <si>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</si>
  <si>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</si>
  <si>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</si>
  <si>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</si>
  <si>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</si>
  <si>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</si>
  <si>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</si>
  <si>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</si>
  <si>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</si>
  <si>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</si>
  <si>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</si>
  <si>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</si>
  <si>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</si>
  <si>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</si>
  <si>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</si>
  <si>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</si>
  <si>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</si>
  <si>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</si>
  <si>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</si>
  <si>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</si>
  <si>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</si>
  <si>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</si>
  <si>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</si>
  <si>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</si>
  <si>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</si>
  <si>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</si>
  <si>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</si>
  <si>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</si>
  <si>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</si>
  <si>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</si>
  <si>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</si>
  <si>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</si>
  <si>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</si>
  <si>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</si>
  <si>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</si>
  <si>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</si>
  <si>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</si>
  <si>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</si>
  <si>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</si>
  <si>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</si>
  <si>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</si>
  <si>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</si>
  <si>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</si>
  <si>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</si>
  <si>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</si>
  <si>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</si>
  <si>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</si>
  <si>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</si>
  <si>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</si>
  <si>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</si>
  <si>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</si>
  <si>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</si>
  <si>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</si>
  <si>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</si>
  <si>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</si>
  <si>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</si>
  <si>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</si>
  <si>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</si>
  <si>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</si>
  <si>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</si>
  <si>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</si>
  <si>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</si>
  <si>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</si>
  <si>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</si>
  <si>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</si>
  <si>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</si>
  <si>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</si>
  <si>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</si>
  <si>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</si>
  <si>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</si>
  <si>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</si>
  <si>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</si>
  <si>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</si>
  <si>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</si>
  <si>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</si>
  <si>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</si>
  <si>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</si>
  <si>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</si>
  <si>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</si>
  <si>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</si>
  <si>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</si>
  <si>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</si>
  <si>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</si>
  <si>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</si>
  <si>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</si>
  <si>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</si>
  <si>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</si>
  <si>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</si>
  <si>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</si>
  <si>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</si>
  <si>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</si>
  <si>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</si>
  <si>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</si>
  <si>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</si>
  <si>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</si>
  <si>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</si>
  <si>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</si>
  <si>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</si>
  <si>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</si>
  <si>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</si>
  <si>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</si>
  <si>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</si>
  <si>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</si>
  <si>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</si>
  <si>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</si>
  <si>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</si>
  <si>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</si>
  <si>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</si>
  <si>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</si>
  <si>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</si>
  <si>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</si>
  <si>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</si>
  <si>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</si>
  <si>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</si>
  <si>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</si>
  <si>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</si>
  <si>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</si>
  <si>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</si>
  <si>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</si>
  <si>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</si>
  <si>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</si>
  <si>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</si>
  <si>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</si>
  <si>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</si>
  <si>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</si>
  <si>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</si>
  <si>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</si>
  <si>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</si>
  <si>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</si>
  <si>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</si>
  <si>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</si>
  <si>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</si>
  <si>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</si>
  <si>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</si>
  <si>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</si>
  <si>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</si>
  <si>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</si>
  <si>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</si>
  <si>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</si>
  <si>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</si>
  <si>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</si>
  <si>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</si>
  <si>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</si>
  <si>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</si>
  <si>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</si>
  <si>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</si>
  <si>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</si>
  <si>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</si>
  <si>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</si>
  <si>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</si>
  <si>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</si>
  <si>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</si>
  <si>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</si>
  <si>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</si>
  <si>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</si>
  <si>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</si>
  <si>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</si>
  <si>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</si>
  <si>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</si>
  <si>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</si>
  <si>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</si>
  <si>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</si>
  <si>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</si>
  <si>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</si>
  <si>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</si>
  <si>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</si>
  <si>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</si>
  <si>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</si>
  <si>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</si>
  <si>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</si>
  <si>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</si>
  <si>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</si>
  <si>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</si>
  <si>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</si>
  <si>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</si>
  <si>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</si>
  <si>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</si>
  <si>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</si>
  <si>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</si>
  <si>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</si>
  <si>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</si>
  <si>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</si>
  <si>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</si>
  <si>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</si>
  <si>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</si>
  <si>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</si>
  <si>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</si>
  <si>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</si>
  <si>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</si>
  <si>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</si>
  <si>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</si>
  <si>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</si>
  <si>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</si>
  <si>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</si>
  <si>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</si>
  <si>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</si>
  <si>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</si>
  <si>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</si>
  <si>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</si>
  <si>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</si>
  <si>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</si>
  <si>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</si>
  <si>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</si>
  <si>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</si>
  <si>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</si>
  <si>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</si>
  <si>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</si>
  <si>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</si>
  <si>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</si>
  <si>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</si>
  <si>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</si>
  <si>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</si>
  <si>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</si>
  <si>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</si>
  <si>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</si>
  <si>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</si>
  <si>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</si>
  <si>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</si>
  <si>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</si>
  <si>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</si>
  <si>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</si>
  <si>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</si>
  <si>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</si>
  <si>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</si>
  <si>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</si>
  <si>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</si>
  <si>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</si>
  <si>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</si>
  <si>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</si>
  <si>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</si>
  <si>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</si>
  <si>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</si>
  <si>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</si>
  <si>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</si>
  <si>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</si>
  <si>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</si>
  <si>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</si>
  <si>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</si>
  <si>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</si>
  <si>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</si>
  <si>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</si>
  <si>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</si>
  <si>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</si>
  <si>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</si>
  <si>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</si>
  <si>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</si>
  <si>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</si>
  <si>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</si>
  <si>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</si>
  <si>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</si>
  <si>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</si>
  <si>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</si>
  <si>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</si>
  <si>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</si>
  <si>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</si>
  <si>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</si>
  <si>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</si>
  <si>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</si>
  <si>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</si>
  <si>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</si>
  <si>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</si>
  <si>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</si>
  <si>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</si>
  <si>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</si>
  <si>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</si>
  <si>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</si>
  <si>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</si>
  <si>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</si>
  <si>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</si>
  <si>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</si>
  <si>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</si>
  <si>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</si>
  <si>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</si>
  <si>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</si>
  <si>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</si>
  <si>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</si>
  <si>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</si>
  <si>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</si>
  <si>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</si>
  <si>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</si>
  <si>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</si>
  <si>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</si>
  <si>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</si>
  <si>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</si>
  <si>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</si>
  <si>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</si>
  <si>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</si>
  <si>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</si>
  <si>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</si>
  <si>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</si>
  <si>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</si>
  <si>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</si>
  <si>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</si>
  <si>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</si>
  <si>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</si>
  <si>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</si>
  <si>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</si>
  <si>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</si>
  <si>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</si>
  <si>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</si>
  <si>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</si>
  <si>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</si>
  <si>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</si>
  <si>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</si>
  <si>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</si>
  <si>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</si>
  <si>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</si>
  <si>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</si>
  <si>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</si>
  <si>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</si>
  <si>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</si>
  <si>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</si>
  <si>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</si>
  <si>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</si>
  <si>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</si>
  <si>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</si>
  <si>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</si>
  <si>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</si>
  <si>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</si>
  <si>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</si>
  <si>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</si>
  <si>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</si>
  <si>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</si>
  <si>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</si>
  <si>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</si>
  <si>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</si>
  <si>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</si>
  <si>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</si>
  <si>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</si>
  <si>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</si>
  <si>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</si>
  <si>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</si>
  <si>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</si>
  <si>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</si>
  <si>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</si>
  <si>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</si>
  <si>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</si>
  <si>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</si>
  <si>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</si>
  <si>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</si>
  <si>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</si>
  <si>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</si>
  <si>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</si>
  <si>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</si>
  <si>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</si>
  <si>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</si>
  <si>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</si>
  <si>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</si>
  <si>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</si>
  <si>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</si>
  <si>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</si>
  <si>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</si>
  <si>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</si>
  <si>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</si>
  <si>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</si>
  <si>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</si>
  <si>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</si>
  <si>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</si>
  <si>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</si>
  <si>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</si>
  <si>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</si>
  <si>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</si>
  <si>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</si>
  <si>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</si>
  <si>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</si>
  <si>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</si>
  <si>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</si>
  <si>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</si>
  <si>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</si>
  <si>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</si>
  <si>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</si>
  <si>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</si>
  <si>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</si>
  <si>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</si>
  <si>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</si>
  <si>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</si>
  <si>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</si>
  <si>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</si>
  <si>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</si>
  <si>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</si>
  <si>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</si>
  <si>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</si>
  <si>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</si>
  <si>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</si>
  <si>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</si>
  <si>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</si>
  <si>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</si>
  <si>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</si>
  <si>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</si>
  <si>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</si>
  <si>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</si>
  <si>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</si>
  <si>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</si>
  <si>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</si>
  <si>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</si>
  <si>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</si>
  <si>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</si>
  <si>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</si>
  <si>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</si>
  <si>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</si>
  <si>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</si>
  <si>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</si>
  <si>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</si>
  <si>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</si>
  <si>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</si>
  <si>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</si>
  <si>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</si>
  <si>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</si>
  <si>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</si>
  <si>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</si>
  <si>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</si>
  <si>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</si>
  <si>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</si>
  <si>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</si>
  <si>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</si>
  <si>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</si>
  <si>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</si>
  <si>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</si>
  <si>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</si>
  <si>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</si>
  <si>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</si>
  <si>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</si>
  <si>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</si>
  <si>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</si>
  <si>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</si>
  <si>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</si>
  <si>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</si>
  <si>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</si>
  <si>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</si>
  <si>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</si>
  <si>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</si>
  <si>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</si>
  <si>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</si>
  <si>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</si>
  <si>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</si>
  <si>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</si>
  <si>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</si>
  <si>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</si>
  <si>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</si>
  <si>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</si>
  <si>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</si>
  <si>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</si>
  <si>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</si>
  <si>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</si>
  <si>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</si>
  <si>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</si>
  <si>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</si>
  <si>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</si>
  <si>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</si>
  <si>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</si>
  <si>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</si>
  <si>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</si>
  <si>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</si>
  <si>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</si>
  <si>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</si>
  <si>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</si>
  <si>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</si>
  <si>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</si>
  <si>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</si>
  <si>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</si>
  <si>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</si>
  <si>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</si>
  <si>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</si>
  <si>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</si>
  <si>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</si>
  <si>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</si>
  <si>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</si>
  <si>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</si>
  <si>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</si>
  <si>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</si>
  <si>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</si>
  <si>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</si>
  <si>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</si>
  <si>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</si>
  <si>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</si>
  <si>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</si>
  <si>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</si>
  <si>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</si>
  <si>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</si>
  <si>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</si>
  <si>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</si>
  <si>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</si>
  <si>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</si>
  <si>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</si>
  <si>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</si>
  <si>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</si>
  <si>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</si>
  <si>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</si>
  <si>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</si>
  <si>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</si>
  <si>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</si>
  <si>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</si>
  <si>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</si>
  <si>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</si>
  <si>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</si>
  <si>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</si>
  <si>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</si>
  <si>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</si>
  <si>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</si>
  <si>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</si>
  <si>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</si>
  <si>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</si>
  <si>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</si>
  <si>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</si>
  <si>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</si>
  <si>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</si>
  <si>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</si>
  <si>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</si>
  <si>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</si>
  <si>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</si>
  <si>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</si>
  <si>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</si>
  <si>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</si>
  <si>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</si>
  <si>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</si>
  <si>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</si>
  <si>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</si>
  <si>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</si>
  <si>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</si>
  <si>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</si>
  <si>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</si>
  <si>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</si>
  <si>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</si>
  <si>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</si>
  <si>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</si>
  <si>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</si>
  <si>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</si>
  <si>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</si>
  <si>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</si>
  <si>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</si>
  <si>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</si>
  <si>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</si>
  <si>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</si>
  <si>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</si>
  <si>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</si>
  <si>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</si>
  <si>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</si>
  <si>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</si>
  <si>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</si>
  <si>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</si>
  <si>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</si>
  <si>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</si>
  <si>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</si>
  <si>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</si>
  <si>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</si>
  <si>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</si>
  <si>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</si>
  <si>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</si>
  <si>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</si>
  <si>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</si>
  <si>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</si>
  <si>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</si>
  <si>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</si>
  <si>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</si>
  <si>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</si>
  <si>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</si>
  <si>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</si>
  <si>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</si>
  <si>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</si>
  <si>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</si>
  <si>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</si>
  <si>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</si>
  <si>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</si>
  <si>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</si>
  <si>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</si>
  <si>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</si>
  <si>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</si>
  <si>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</si>
  <si>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</si>
  <si>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</si>
  <si>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</si>
  <si>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</si>
  <si>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</si>
  <si>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</si>
  <si>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</si>
  <si>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</si>
  <si>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</si>
  <si>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</si>
  <si>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</si>
  <si>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</si>
  <si>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</si>
  <si>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</si>
  <si>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</si>
  <si>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</si>
  <si>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</si>
  <si>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</si>
  <si>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</si>
  <si>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</si>
  <si>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</si>
  <si>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</si>
  <si>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</si>
  <si>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</si>
  <si>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</si>
  <si>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</si>
  <si>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</si>
  <si>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</si>
  <si>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</si>
  <si>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</si>
  <si>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</si>
  <si>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</si>
  <si>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</si>
  <si>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</si>
  <si>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</si>
  <si>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</si>
  <si>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</si>
  <si>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</si>
  <si>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</si>
  <si>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</si>
  <si>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</si>
  <si>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</si>
  <si>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</si>
  <si>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</si>
  <si>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</si>
  <si>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</si>
  <si>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</si>
  <si>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</si>
  <si>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</si>
  <si>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</si>
  <si>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</si>
  <si>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</si>
  <si>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</si>
  <si>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</si>
  <si>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</si>
  <si>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</si>
  <si>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</si>
  <si>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</si>
  <si>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</si>
  <si>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</si>
  <si>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</si>
  <si>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</si>
  <si>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</si>
  <si>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</si>
  <si>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</si>
  <si>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</si>
  <si>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</si>
  <si>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</si>
  <si>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</si>
  <si>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</si>
  <si>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</si>
  <si>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</si>
  <si>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</si>
  <si>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</si>
  <si>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</si>
  <si>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</si>
  <si>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</si>
  <si>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</si>
  <si>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</si>
  <si>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</si>
  <si>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</si>
  <si>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</si>
  <si>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</si>
  <si>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</si>
  <si>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</si>
  <si>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</si>
  <si>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</si>
  <si>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</si>
  <si>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</si>
  <si>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</si>
  <si>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</si>
  <si>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</si>
  <si>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</si>
  <si>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</si>
  <si>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</si>
  <si>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</si>
  <si>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</si>
  <si>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</si>
  <si>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</si>
  <si>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</si>
  <si>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</si>
  <si>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</si>
  <si>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</si>
  <si>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</si>
  <si>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</si>
  <si>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</si>
  <si>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</si>
  <si>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</si>
  <si>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</si>
  <si>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</si>
  <si>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</si>
  <si>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</si>
  <si>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</si>
  <si>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</si>
  <si>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</si>
  <si>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</si>
  <si>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</si>
  <si>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</si>
  <si>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</si>
  <si>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</si>
  <si>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</si>
  <si>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</si>
  <si>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</si>
  <si>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</si>
  <si>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</si>
  <si>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</si>
  <si>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</si>
  <si>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</si>
  <si>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</si>
  <si>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</si>
  <si>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</si>
  <si>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</si>
  <si>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</si>
  <si>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</si>
  <si>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</si>
  <si>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</si>
  <si>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</si>
  <si>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</si>
  <si>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</si>
  <si>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</si>
  <si>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</si>
  <si>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</si>
  <si>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</si>
  <si>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</si>
  <si>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</si>
  <si>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</si>
  <si>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</si>
  <si>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</si>
  <si>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</si>
  <si>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</si>
  <si>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</si>
  <si>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</si>
  <si>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</si>
  <si>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</si>
  <si>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</si>
  <si>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</si>
  <si>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</si>
  <si>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</si>
  <si>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</si>
  <si>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</si>
  <si>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</si>
  <si>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</si>
  <si>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</si>
  <si>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</si>
  <si>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</si>
  <si>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</si>
  <si>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</si>
  <si>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</si>
  <si>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</si>
  <si>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</si>
  <si>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</si>
  <si>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</si>
  <si>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</si>
  <si>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</si>
  <si>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</si>
  <si>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</si>
  <si>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</si>
  <si>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</si>
  <si>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</si>
  <si>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</si>
  <si>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</si>
  <si>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</si>
  <si>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</si>
  <si>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</si>
  <si>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</si>
  <si>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</si>
  <si>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</si>
  <si>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</si>
  <si>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</si>
  <si>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</si>
  <si>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</si>
  <si>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</si>
  <si>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</si>
  <si>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</si>
  <si>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</si>
  <si>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</si>
  <si>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</si>
  <si>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</si>
  <si>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</si>
  <si>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</si>
  <si>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</si>
  <si>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</si>
  <si>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</si>
  <si>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</si>
  <si>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</si>
  <si>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</si>
  <si>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</si>
  <si>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</si>
  <si>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</si>
  <si>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</si>
  <si>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</si>
  <si>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</si>
  <si>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</si>
  <si>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</si>
  <si>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</si>
  <si>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</si>
  <si>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</si>
  <si>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</si>
  <si>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</si>
  <si>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</si>
  <si>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</si>
  <si>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</si>
  <si>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</si>
  <si>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</si>
  <si>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</si>
  <si>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</si>
  <si>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</si>
  <si>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</si>
  <si>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</si>
  <si>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</si>
  <si>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</si>
  <si>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</si>
  <si>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</si>
  <si>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</si>
  <si>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</si>
  <si>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</si>
  <si>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</si>
  <si>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</si>
  <si>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</si>
  <si>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</si>
  <si>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</si>
  <si>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</si>
  <si>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</si>
  <si>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</si>
  <si>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</si>
  <si>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</si>
  <si>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</si>
  <si>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</si>
  <si>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</si>
  <si>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</si>
  <si>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</si>
  <si>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</si>
  <si>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</si>
  <si>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</si>
  <si>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</si>
  <si>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</si>
  <si>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</si>
  <si>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</si>
  <si>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</si>
  <si>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</si>
  <si>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</si>
  <si>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</si>
  <si>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</si>
  <si>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</si>
  <si>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</si>
  <si>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</si>
  <si>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</si>
  <si>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</si>
  <si>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</si>
  <si>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</si>
  <si>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</si>
  <si>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</si>
  <si>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</si>
  <si>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</si>
  <si>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</si>
  <si>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</si>
  <si>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</si>
  <si>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</si>
  <si>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</si>
  <si>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</si>
  <si>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</si>
  <si>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</si>
  <si>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</si>
  <si>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</si>
  <si>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</si>
  <si>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</si>
  <si>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</si>
  <si>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</si>
  <si>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</si>
  <si>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</si>
  <si>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</si>
  <si>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</si>
  <si>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</si>
  <si>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</si>
  <si>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</si>
  <si>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</si>
  <si>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</si>
  <si>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</si>
  <si>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</si>
  <si>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</si>
  <si>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</si>
  <si>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</si>
  <si>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</si>
  <si>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</si>
  <si>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</si>
  <si>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</si>
  <si>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</si>
  <si>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</si>
  <si>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</si>
  <si>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</si>
  <si>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</si>
  <si>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</si>
  <si>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</si>
  <si>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</si>
  <si>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</si>
  <si>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</si>
  <si>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</si>
  <si>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</si>
  <si>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</si>
  <si>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</si>
  <si>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</si>
  <si>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</si>
  <si>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</si>
  <si>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</si>
  <si>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</si>
  <si>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</si>
  <si>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</si>
  <si>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</si>
  <si>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</si>
  <si>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</si>
  <si>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</si>
  <si>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</si>
  <si>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</si>
  <si>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</si>
  <si>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</si>
  <si>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</si>
  <si>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</si>
  <si>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</si>
  <si>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</si>
  <si>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</si>
  <si>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</si>
  <si>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</si>
  <si>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</si>
  <si>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</si>
  <si>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</si>
  <si>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</si>
  <si>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</si>
  <si>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</si>
  <si>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</si>
  <si>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</si>
  <si>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</si>
  <si>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</si>
  <si>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</si>
  <si>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</si>
  <si>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</si>
  <si>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</si>
  <si>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</si>
  <si>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</si>
  <si>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</si>
  <si>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</si>
  <si>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</si>
  <si>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</si>
  <si>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</si>
  <si>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</si>
  <si>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</si>
  <si>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</si>
  <si>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</si>
  <si>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</si>
  <si>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</si>
  <si>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</si>
  <si>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</si>
  <si>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</si>
  <si>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</si>
  <si>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</si>
  <si>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</si>
  <si>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</si>
  <si>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</si>
  <si>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</si>
  <si>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</si>
  <si>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</si>
  <si>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</si>
  <si>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</si>
  <si>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</si>
  <si>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</si>
  <si>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</si>
  <si>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</si>
  <si>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</si>
  <si>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</si>
  <si>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</si>
  <si>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</si>
  <si>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</si>
  <si>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</si>
  <si>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</si>
  <si>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</si>
  <si>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</si>
  <si>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</si>
  <si>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</si>
  <si>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</si>
  <si>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</si>
  <si>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</si>
  <si>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</si>
  <si>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</si>
  <si>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</si>
  <si>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</si>
  <si>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</si>
  <si>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</si>
  <si>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</si>
  <si>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</si>
  <si>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</si>
  <si>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</si>
  <si>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</si>
  <si>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</si>
  <si>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</si>
  <si>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</si>
  <si>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</si>
  <si>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</si>
  <si>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</si>
  <si>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</si>
  <si>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</si>
  <si>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</si>
  <si>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</si>
  <si>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</si>
  <si>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</si>
  <si>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</si>
  <si>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</si>
  <si>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</si>
  <si>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</si>
  <si>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</si>
  <si>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</si>
  <si>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</si>
  <si>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</si>
  <si>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</si>
  <si>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</si>
  <si>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</si>
  <si>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</si>
  <si>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</si>
  <si>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</si>
  <si>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</si>
  <si>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</si>
  <si>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</si>
  <si>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</si>
  <si>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</si>
  <si>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</si>
  <si>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</si>
  <si>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</si>
  <si>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</si>
  <si>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</si>
  <si>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</si>
  <si>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</si>
  <si>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</si>
  <si>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</si>
  <si>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</si>
  <si>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</si>
  <si>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</si>
  <si>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</si>
  <si>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</si>
  <si>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</si>
  <si>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</si>
  <si>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</si>
  <si>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</si>
  <si>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</si>
  <si>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</si>
  <si>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</si>
  <si>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</si>
  <si>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</si>
  <si>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</si>
  <si>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</si>
  <si>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</si>
  <si>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</si>
  <si>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</si>
  <si>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</si>
  <si>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</si>
  <si>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</si>
  <si>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</si>
  <si>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</si>
  <si>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</si>
  <si>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</si>
  <si>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</si>
  <si>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</si>
  <si>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</si>
  <si>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</si>
  <si>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</si>
  <si>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</si>
  <si>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</si>
  <si>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</si>
  <si>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</si>
  <si>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</si>
  <si>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</si>
  <si>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</si>
  <si>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</si>
  <si>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</si>
  <si>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</si>
  <si>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</si>
  <si>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</si>
  <si>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</si>
  <si>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</si>
  <si>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</si>
  <si>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</si>
  <si>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</si>
  <si>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</si>
  <si>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</si>
  <si>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</si>
  <si>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</si>
  <si>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</si>
  <si>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</si>
  <si>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</si>
  <si>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</si>
  <si>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</si>
  <si>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</si>
  <si>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</si>
  <si>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</si>
  <si>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</si>
  <si>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</si>
  <si>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</si>
  <si>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</si>
  <si>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</si>
  <si>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</si>
  <si>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</si>
  <si>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</si>
  <si>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</si>
  <si>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</si>
  <si>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</si>
  <si>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</si>
  <si>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</si>
  <si>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</si>
  <si>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</si>
  <si>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</si>
  <si>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</si>
  <si>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</si>
  <si>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</si>
  <si>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</si>
  <si>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</si>
  <si>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</si>
  <si>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</si>
  <si>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</si>
  <si>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</si>
  <si>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</si>
  <si>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</si>
  <si>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</si>
  <si>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</si>
  <si>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</si>
  <si>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</si>
  <si>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</si>
  <si>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</si>
  <si>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</si>
  <si>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</si>
  <si>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</si>
  <si>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</si>
  <si>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</si>
  <si>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</si>
  <si>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</si>
  <si>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</si>
  <si>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</si>
  <si>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</si>
  <si>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</si>
  <si>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</si>
  <si>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</si>
  <si>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</si>
  <si>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</si>
  <si>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</si>
  <si>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</si>
  <si>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</si>
  <si>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</si>
  <si>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</si>
  <si>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</si>
  <si>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</si>
  <si>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</si>
  <si>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</si>
  <si>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</si>
  <si>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</si>
  <si>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</si>
  <si>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</si>
  <si>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</si>
  <si>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</si>
  <si>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</si>
  <si>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</si>
  <si>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</si>
  <si>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</si>
  <si>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</si>
  <si>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</si>
  <si>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</si>
  <si>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</si>
  <si>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</si>
  <si>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</si>
  <si>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</si>
  <si>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</si>
  <si>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</si>
  <si>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</si>
  <si>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</si>
  <si>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</si>
  <si>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</si>
  <si>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</si>
  <si>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</si>
  <si>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</si>
  <si>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</si>
  <si>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</si>
  <si>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</si>
  <si>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</si>
  <si>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</si>
  <si>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</si>
  <si>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</si>
  <si>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</si>
  <si>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</si>
  <si>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</si>
  <si>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</si>
  <si>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</si>
  <si>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</si>
  <si>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</si>
  <si>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</si>
  <si>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</si>
  <si>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</si>
  <si>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</si>
  <si>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</si>
  <si>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</si>
  <si>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</si>
  <si>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</si>
  <si>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</si>
  <si>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</si>
  <si>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</si>
  <si>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</si>
  <si>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</si>
  <si>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</si>
  <si>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</si>
  <si>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</si>
  <si>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</si>
  <si>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</si>
  <si>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</si>
  <si>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</si>
  <si>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</si>
  <si>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</si>
  <si>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</si>
  <si>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</si>
  <si>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</si>
  <si>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</si>
  <si>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</si>
  <si>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</si>
  <si>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</si>
  <si>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</si>
  <si>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</si>
  <si>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</si>
  <si>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</si>
  <si>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</si>
  <si>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</si>
  <si>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</si>
  <si>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</si>
  <si>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</si>
  <si>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</si>
  <si>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</si>
  <si>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</si>
  <si>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</si>
  <si>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</si>
  <si>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</si>
  <si>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</si>
  <si>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</si>
  <si>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</si>
  <si>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</si>
  <si>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</si>
  <si>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</si>
  <si>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</si>
  <si>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</si>
  <si>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</si>
  <si>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</si>
  <si>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</si>
  <si>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</si>
  <si>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</si>
  <si>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</si>
  <si>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</si>
  <si>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</si>
  <si>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</si>
  <si>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</si>
  <si>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</si>
  <si>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</si>
  <si>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</si>
  <si>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</si>
  <si>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</si>
  <si>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</si>
  <si>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</si>
  <si>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</si>
  <si>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</si>
  <si>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</si>
  <si>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</si>
  <si>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</si>
  <si>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</si>
  <si>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</si>
  <si>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</si>
  <si>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</si>
  <si>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</si>
  <si>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</si>
  <si>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</si>
  <si>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</si>
  <si>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</si>
  <si>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</si>
  <si>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</si>
  <si>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</si>
  <si>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</si>
  <si>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</si>
  <si>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</si>
  <si>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</si>
  <si>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</si>
  <si>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</si>
  <si>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</si>
  <si>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</si>
  <si>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</si>
  <si>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</si>
  <si>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</si>
  <si>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</si>
  <si>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</si>
  <si>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</si>
  <si>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</si>
  <si>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</si>
  <si>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</si>
  <si>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</si>
  <si>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</si>
  <si>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</si>
  <si>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</si>
  <si>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</si>
  <si>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</si>
  <si>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</si>
  <si>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</si>
  <si>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</si>
  <si>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</si>
  <si>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</si>
  <si>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</si>
  <si>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</si>
  <si>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</si>
  <si>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</si>
  <si>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</si>
  <si>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</si>
  <si>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</si>
  <si>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</si>
  <si>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</si>
  <si>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</si>
  <si>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</si>
  <si>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</si>
  <si>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</si>
  <si>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</si>
  <si>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</si>
  <si>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</si>
  <si>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</si>
  <si>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</si>
  <si>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</si>
  <si>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</si>
  <si>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</si>
  <si>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</si>
  <si>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</si>
  <si>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</si>
  <si>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</si>
  <si>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</si>
  <si>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</si>
  <si>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</si>
  <si>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</si>
  <si>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</si>
  <si>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</si>
  <si>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</si>
  <si>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</si>
  <si>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</si>
  <si>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</si>
  <si>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</si>
  <si>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</si>
  <si>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</si>
  <si>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</si>
  <si>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</si>
  <si>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</si>
  <si>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</si>
  <si>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</si>
  <si>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</si>
  <si>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</si>
  <si>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</si>
  <si>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</si>
  <si>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</si>
  <si>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</si>
  <si>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</si>
  <si>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</si>
  <si>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</si>
  <si>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</si>
  <si>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</si>
  <si>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</si>
  <si>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</si>
  <si>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</si>
  <si>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</si>
  <si>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</si>
  <si>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</si>
  <si>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</si>
  <si>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</si>
  <si>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</si>
  <si>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</si>
  <si>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</si>
  <si>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</si>
  <si>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</si>
  <si>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</si>
  <si>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</si>
  <si>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</si>
  <si>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</si>
  <si>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</si>
  <si>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</si>
  <si>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</si>
  <si>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</si>
  <si>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</si>
  <si>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</si>
  <si>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</si>
  <si>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</si>
  <si>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</si>
  <si>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</si>
  <si>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</si>
  <si>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</si>
  <si>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</si>
  <si>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</si>
  <si>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</si>
  <si>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</si>
  <si>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</si>
  <si>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</si>
  <si>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</si>
  <si>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</si>
  <si>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</si>
  <si>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</si>
  <si>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</si>
  <si>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</si>
  <si>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</si>
  <si>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</si>
  <si>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</si>
  <si>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</si>
  <si>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</si>
  <si>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</si>
  <si>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</si>
  <si>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</si>
  <si>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</si>
  <si>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</si>
  <si>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</si>
  <si>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</si>
  <si>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</si>
  <si>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</si>
  <si>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</si>
  <si>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</si>
  <si>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</si>
  <si>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</si>
  <si>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</si>
  <si>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</si>
  <si>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</si>
  <si>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</si>
  <si>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</si>
  <si>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</si>
  <si>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</si>
  <si>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</si>
  <si>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</si>
  <si>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</si>
  <si>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</si>
  <si>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</si>
  <si>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</si>
  <si>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</si>
  <si>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</si>
  <si>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</si>
  <si>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</si>
  <si>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</si>
  <si>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</si>
  <si>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</si>
  <si>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</si>
  <si>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</si>
  <si>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</si>
  <si>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</si>
  <si>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</si>
  <si>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</si>
  <si>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</si>
  <si>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</si>
  <si>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</si>
  <si>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</si>
  <si>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</si>
  <si>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</si>
  <si>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</si>
  <si>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</si>
  <si>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</si>
  <si>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</si>
  <si>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</si>
  <si>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</si>
  <si>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</si>
  <si>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</si>
  <si>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</si>
  <si>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</si>
  <si>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</si>
  <si>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</si>
  <si>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</si>
  <si>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</si>
  <si>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</si>
  <si>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</si>
  <si>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</si>
  <si>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</si>
  <si>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</si>
  <si>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</si>
  <si>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</si>
  <si>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</si>
  <si>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</si>
  <si>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</si>
  <si>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</si>
  <si>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</si>
  <si>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</si>
  <si>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</si>
  <si>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</si>
  <si>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</si>
  <si>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</si>
  <si>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</si>
  <si>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</si>
  <si>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</si>
  <si>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</si>
  <si>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</si>
  <si>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</si>
  <si>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</si>
  <si>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</si>
  <si>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</si>
  <si>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</si>
  <si>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</si>
  <si>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</si>
  <si>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</si>
  <si>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</si>
  <si>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</si>
  <si>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</si>
  <si>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</si>
  <si>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</si>
  <si>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</si>
  <si>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</si>
  <si>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</si>
  <si>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</si>
  <si>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</si>
  <si>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</si>
  <si>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</si>
  <si>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</si>
  <si>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</si>
  <si>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</si>
  <si>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</si>
  <si>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</si>
  <si>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</si>
  <si>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</si>
  <si>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</si>
  <si>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</si>
  <si>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</si>
  <si>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</si>
  <si>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</si>
  <si>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</si>
  <si>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</si>
  <si>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</si>
  <si>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</si>
  <si>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</si>
  <si>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</si>
  <si>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</si>
  <si>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</si>
  <si>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</si>
  <si>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</si>
  <si>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</si>
  <si>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</si>
  <si>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</si>
  <si>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</si>
  <si>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</si>
  <si>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</si>
  <si>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</si>
  <si>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</si>
  <si>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</si>
  <si>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</si>
  <si>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</si>
  <si>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</si>
  <si>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</si>
  <si>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</si>
  <si>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</si>
  <si>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</si>
  <si>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</si>
  <si>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</si>
  <si>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</si>
  <si>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</si>
  <si>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</si>
  <si>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</si>
  <si>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</si>
  <si>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</si>
  <si>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</si>
  <si>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</si>
  <si>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</si>
  <si>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</si>
  <si>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</si>
  <si>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</si>
  <si>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</si>
  <si>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</si>
  <si>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</si>
  <si>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</si>
  <si>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</si>
  <si>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</si>
  <si>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</si>
  <si>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</si>
  <si>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</si>
  <si>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</si>
  <si>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</si>
  <si>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</si>
  <si>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</si>
  <si>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</si>
  <si>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</si>
  <si>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</si>
  <si>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</si>
  <si>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</si>
  <si>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</si>
  <si>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</si>
  <si>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</si>
  <si>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</si>
  <si>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</si>
  <si>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</si>
  <si>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</si>
  <si>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</si>
  <si>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</si>
  <si>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</si>
  <si>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</si>
  <si>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</si>
  <si>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</si>
  <si>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</si>
  <si>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</si>
  <si>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</si>
  <si>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</si>
  <si>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</si>
  <si>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</si>
  <si>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</si>
  <si>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</si>
  <si>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</si>
  <si>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</si>
  <si>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</si>
  <si>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</si>
  <si>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</si>
  <si>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</si>
  <si>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</si>
  <si>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</si>
  <si>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</si>
  <si>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</si>
  <si>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</si>
  <si>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</si>
  <si>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</si>
  <si>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</si>
  <si>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</si>
  <si>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</si>
  <si>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</si>
  <si>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</si>
  <si>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</si>
  <si>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</si>
  <si>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</si>
  <si>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</si>
  <si>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</si>
  <si>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</si>
  <si>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</si>
  <si>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</si>
  <si>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</si>
  <si>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</si>
  <si>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</si>
  <si>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</si>
  <si>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</si>
  <si>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</si>
  <si>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</si>
  <si>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</si>
  <si>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</si>
  <si>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</si>
  <si>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</si>
  <si>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</si>
  <si>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</si>
  <si>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</si>
  <si>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</si>
  <si>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</si>
  <si>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</si>
  <si>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</si>
  <si>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</si>
  <si>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</si>
  <si>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</si>
  <si>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</si>
  <si>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</si>
  <si>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</si>
  <si>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</si>
  <si>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</si>
  <si>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</si>
  <si>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</si>
  <si>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</si>
  <si>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</si>
  <si>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</si>
  <si>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</si>
  <si>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</si>
  <si>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</si>
  <si>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</si>
  <si>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</si>
  <si>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</si>
  <si>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</si>
  <si>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</si>
  <si>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</si>
  <si>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</si>
  <si>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</si>
  <si>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</si>
  <si>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</si>
  <si>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</si>
  <si>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</si>
  <si>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</si>
  <si>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</si>
  <si>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</si>
  <si>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</si>
  <si>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</si>
  <si>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</si>
  <si>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</si>
  <si>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</si>
  <si>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</si>
  <si>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</si>
  <si>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</si>
  <si>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</si>
  <si>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</si>
  <si>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</si>
  <si>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</si>
  <si>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</si>
  <si>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</si>
  <si>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</si>
  <si>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</si>
  <si>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</si>
  <si>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</si>
  <si>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</si>
  <si>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</si>
  <si>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</si>
  <si>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</si>
  <si>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</si>
  <si>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</si>
  <si>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</si>
  <si>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</si>
  <si>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</si>
  <si>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</si>
  <si>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</si>
  <si>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</si>
  <si>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</si>
  <si>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</si>
  <si>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</si>
  <si>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</si>
  <si>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</si>
  <si>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</si>
  <si>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</si>
  <si>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</si>
  <si>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</si>
  <si>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</si>
  <si>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</si>
  <si>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</si>
  <si>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</si>
  <si>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</si>
  <si>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</si>
  <si>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</si>
  <si>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</si>
  <si>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</si>
  <si>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</si>
  <si>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</si>
  <si>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</si>
  <si>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</si>
  <si>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</si>
  <si>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</si>
  <si>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</si>
  <si>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</si>
  <si>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</si>
  <si>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</si>
  <si>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</si>
  <si>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</si>
  <si>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</si>
  <si>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</si>
  <si>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</si>
  <si>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</si>
  <si>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</si>
  <si>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</si>
  <si>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</si>
  <si>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</si>
  <si>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</si>
  <si>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</si>
  <si>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</si>
  <si>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</si>
  <si>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</si>
  <si>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</si>
  <si>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</si>
  <si>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</si>
  <si>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</si>
  <si>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</si>
  <si>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</si>
  <si>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</si>
  <si>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</si>
  <si>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</si>
  <si>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</si>
  <si>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</si>
  <si>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</si>
  <si>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</si>
  <si>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</si>
  <si>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</si>
  <si>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</si>
  <si>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</si>
  <si>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</si>
  <si>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</si>
  <si>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</si>
  <si>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</si>
  <si>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</si>
  <si>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</si>
  <si>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</si>
  <si>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</si>
  <si>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</si>
  <si>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</si>
  <si>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</si>
  <si>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</si>
  <si>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</si>
  <si>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</si>
  <si>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</si>
  <si>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</si>
  <si>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</si>
  <si>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</si>
  <si>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</si>
  <si>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</si>
  <si>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</si>
  <si>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</si>
  <si>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</si>
  <si>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</si>
  <si>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</si>
  <si>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</si>
  <si>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</si>
  <si>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</si>
  <si>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</si>
  <si>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</si>
  <si>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</si>
  <si>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</si>
  <si>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</si>
  <si>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</si>
  <si>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</si>
  <si>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</si>
  <si>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</si>
  <si>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</si>
  <si>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</si>
  <si>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</si>
  <si>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</si>
  <si>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</si>
  <si>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</si>
  <si>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</si>
  <si>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</si>
  <si>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</si>
  <si>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</si>
  <si>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</si>
  <si>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</si>
  <si>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</si>
  <si>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</si>
  <si>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</si>
  <si>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</si>
  <si>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</si>
  <si>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</si>
  <si>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</si>
  <si>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</si>
  <si>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</si>
  <si>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</si>
  <si>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</si>
  <si>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</si>
  <si>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</si>
  <si>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</si>
  <si>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</si>
  <si>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</si>
  <si>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</si>
  <si>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</si>
  <si>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</si>
  <si>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</si>
  <si>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</si>
  <si>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</si>
  <si>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</si>
  <si>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</si>
  <si>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</si>
  <si>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</si>
  <si>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</si>
  <si>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</si>
  <si>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</si>
  <si>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</si>
  <si>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</si>
  <si>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</si>
  <si>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</si>
  <si>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</si>
  <si>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</si>
  <si>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</si>
  <si>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</si>
  <si>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</si>
  <si>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</si>
  <si>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</si>
  <si>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</si>
  <si>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</si>
  <si>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</si>
  <si>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</si>
  <si>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</si>
  <si>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</si>
  <si>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</si>
  <si>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</si>
  <si>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</si>
  <si>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</si>
  <si>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</si>
  <si>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</si>
  <si>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</si>
  <si>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</si>
  <si>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</si>
  <si>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</si>
  <si>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</si>
  <si>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</si>
  <si>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</si>
  <si>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</si>
  <si>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</si>
  <si>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</si>
  <si>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</si>
  <si>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</si>
  <si>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</si>
  <si>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</si>
  <si>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</si>
  <si>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</si>
  <si>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</si>
  <si>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</si>
  <si>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</si>
  <si>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</si>
  <si>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</si>
  <si>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</si>
  <si>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</si>
  <si>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</si>
  <si>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</si>
  <si>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</si>
  <si>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</si>
  <si>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</si>
  <si>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</si>
  <si>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</si>
  <si>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</si>
  <si>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</si>
  <si>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</si>
  <si>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</si>
  <si>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</si>
  <si>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</si>
  <si>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</si>
  <si>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</si>
  <si>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</si>
  <si>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</si>
  <si>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</si>
  <si>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</si>
  <si>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</si>
  <si>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</si>
  <si>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</si>
  <si>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</si>
  <si>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</si>
  <si>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</si>
  <si>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</si>
  <si>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</si>
  <si>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</si>
  <si>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</si>
  <si>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</si>
  <si>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</si>
  <si>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</si>
  <si>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</si>
  <si>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</si>
  <si>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</si>
  <si>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</si>
  <si>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</si>
  <si>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</si>
  <si>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</si>
  <si>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</si>
  <si>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</si>
  <si>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</si>
  <si>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</si>
  <si>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</si>
  <si>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</si>
  <si>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</si>
  <si>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</si>
  <si>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</si>
  <si>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</si>
  <si>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</si>
  <si>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</si>
  <si>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</si>
  <si>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</si>
  <si>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</si>
  <si>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</si>
  <si>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</si>
  <si>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</si>
  <si>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</si>
  <si>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</si>
  <si>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</si>
  <si>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</si>
  <si>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</si>
  <si>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</si>
  <si>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</si>
  <si>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</si>
  <si>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</si>
  <si>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</si>
  <si>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</si>
  <si>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</si>
  <si>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</si>
  <si>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</si>
  <si>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</si>
  <si>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</si>
  <si>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</si>
  <si>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</si>
  <si>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</si>
  <si>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</si>
  <si>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</si>
  <si>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</si>
  <si>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</si>
  <si>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</si>
  <si>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</si>
  <si>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</si>
  <si>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</si>
  <si>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</si>
  <si>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</si>
  <si>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</si>
  <si>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</si>
  <si>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</si>
  <si>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</si>
  <si>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</si>
  <si>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</si>
  <si>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</si>
  <si>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</si>
  <si>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</si>
  <si>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</si>
  <si>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</si>
  <si>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</si>
  <si>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</si>
  <si>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</si>
  <si>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</si>
  <si>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</si>
  <si>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</si>
  <si>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</si>
  <si>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</si>
  <si>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</si>
  <si>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</si>
  <si>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</si>
  <si>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</si>
  <si>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</si>
  <si>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</si>
  <si>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</si>
  <si>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</si>
  <si>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</si>
  <si>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</si>
  <si>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</si>
  <si>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</si>
  <si>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</si>
  <si>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</si>
  <si>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</si>
  <si>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</si>
  <si>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</si>
  <si>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</si>
  <si>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</si>
  <si>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</si>
  <si>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</si>
  <si>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</si>
  <si>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</si>
  <si>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</si>
  <si>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</si>
  <si>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</si>
  <si>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</si>
  <si>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</si>
  <si>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</si>
  <si>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</si>
  <si>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</si>
  <si>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</si>
  <si>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</si>
  <si>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</si>
  <si>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</si>
  <si>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</si>
  <si>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</si>
  <si>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</si>
  <si>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</si>
  <si>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</si>
  <si>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</si>
  <si>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</si>
  <si>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</si>
  <si>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</si>
  <si>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</si>
  <si>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</si>
  <si>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</si>
  <si>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</si>
  <si>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</si>
  <si>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</si>
  <si>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</si>
  <si>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</si>
  <si>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</si>
  <si>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</si>
  <si>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</si>
  <si>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</si>
  <si>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</si>
  <si>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</si>
  <si>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</si>
  <si>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</si>
  <si>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</si>
  <si>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</si>
  <si>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</si>
  <si>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</si>
  <si>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</si>
  <si>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</si>
  <si>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</si>
  <si>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</si>
  <si>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</si>
  <si>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</si>
  <si>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</si>
  <si>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</si>
  <si>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</si>
  <si>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</si>
  <si>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</si>
  <si>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</si>
  <si>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</si>
  <si>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</si>
  <si>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</si>
  <si>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</si>
  <si>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</si>
  <si>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</si>
  <si>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</si>
  <si>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</si>
  <si>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</si>
  <si>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</si>
  <si>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</si>
  <si>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</si>
  <si>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</si>
  <si>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</si>
  <si>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</si>
  <si>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</si>
  <si>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</si>
  <si>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</si>
  <si>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</si>
  <si>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</si>
  <si>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</si>
  <si>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</si>
  <si>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</si>
  <si>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</si>
  <si>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</si>
  <si>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</si>
  <si>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</si>
  <si>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</si>
  <si>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</si>
  <si>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</si>
  <si>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</si>
  <si>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</si>
  <si>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</si>
  <si>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</si>
  <si>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</si>
  <si>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</si>
  <si>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</si>
  <si>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</si>
  <si>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</si>
  <si>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</si>
  <si>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</si>
  <si>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</si>
  <si>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</si>
  <si>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</si>
  <si>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</si>
  <si>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</si>
  <si>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</si>
  <si>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</si>
  <si>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</si>
  <si>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</si>
  <si>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</si>
  <si>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</si>
  <si>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</si>
  <si>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</si>
  <si>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</si>
  <si>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</si>
  <si>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</si>
  <si>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</si>
  <si>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</si>
  <si>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</si>
  <si>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</si>
  <si>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</si>
  <si>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</si>
  <si>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</si>
  <si>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</si>
  <si>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</si>
  <si>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</si>
  <si>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</si>
  <si>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</si>
  <si>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</si>
  <si>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</si>
  <si>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</si>
  <si>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</si>
  <si>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</si>
  <si>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</si>
  <si>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</si>
  <si>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</si>
  <si>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</si>
  <si>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</si>
  <si>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</si>
  <si>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</si>
  <si>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</si>
  <si>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</si>
  <si>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</si>
  <si>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</si>
  <si>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</si>
  <si>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</si>
  <si>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</si>
  <si>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</si>
  <si>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</si>
  <si>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</si>
  <si>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</si>
  <si>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</si>
  <si>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</si>
  <si>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</si>
  <si>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</si>
  <si>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</si>
  <si>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</si>
  <si>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</si>
  <si>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</si>
  <si>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</si>
  <si>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</si>
  <si>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</si>
  <si>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</si>
  <si>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</si>
  <si>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</si>
  <si>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</si>
  <si>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</si>
  <si>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</si>
  <si>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</si>
  <si>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</si>
  <si>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</si>
  <si>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</si>
  <si>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</si>
  <si>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</si>
  <si>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</si>
  <si>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</si>
  <si>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</si>
  <si>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</si>
  <si>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</si>
  <si>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</si>
  <si>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</si>
  <si>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</si>
  <si>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</si>
  <si>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</si>
  <si>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</si>
  <si>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</si>
  <si>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</si>
  <si>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</si>
  <si>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</si>
  <si>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</si>
  <si>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</si>
  <si>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</si>
  <si>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</si>
  <si>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</si>
  <si>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</si>
  <si>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</si>
  <si>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</si>
  <si>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</si>
  <si>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</si>
  <si>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</si>
  <si>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</si>
  <si>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</si>
  <si>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</si>
  <si>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</si>
  <si>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</si>
  <si>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</si>
  <si>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</si>
  <si>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</si>
  <si>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</si>
  <si>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</si>
  <si>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</si>
  <si>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</si>
  <si>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</si>
  <si>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</si>
  <si>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</si>
  <si>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</si>
  <si>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</si>
  <si>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</si>
  <si>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</si>
  <si>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</si>
  <si>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</si>
  <si>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</si>
  <si>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</si>
  <si>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</si>
  <si>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</si>
  <si>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</si>
  <si>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</si>
  <si>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</si>
  <si>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</si>
  <si>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</si>
  <si>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</si>
  <si>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</si>
  <si>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</si>
  <si>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</si>
  <si>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</si>
  <si>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</si>
  <si>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</si>
  <si>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</si>
  <si>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</si>
  <si>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</si>
  <si>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</si>
  <si>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</si>
  <si>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</si>
  <si>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</si>
  <si>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</si>
  <si>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</si>
  <si>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</si>
  <si>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</si>
  <si>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</si>
  <si>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</si>
  <si>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</si>
  <si>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</si>
  <si>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</si>
  <si>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</si>
  <si>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</si>
  <si>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</si>
  <si>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</si>
  <si>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</si>
  <si>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</si>
  <si>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</si>
  <si>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</si>
  <si>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</si>
  <si>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</si>
  <si>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</si>
  <si>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</si>
  <si>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</si>
  <si>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</si>
  <si>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</si>
  <si>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</si>
  <si>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</si>
  <si>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</si>
  <si>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</si>
  <si>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</si>
  <si>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</si>
  <si>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</si>
  <si>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</si>
  <si>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</si>
  <si>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</si>
  <si>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</si>
  <si>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</si>
  <si>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</si>
  <si>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</si>
  <si>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</si>
  <si>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</si>
  <si>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</si>
  <si>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</si>
  <si>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</si>
  <si>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</si>
  <si>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</si>
  <si>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</si>
  <si>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</si>
  <si>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</si>
  <si>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</si>
  <si>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</si>
  <si>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</si>
  <si>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</si>
  <si>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</si>
  <si>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</si>
  <si>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</si>
  <si>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</si>
  <si>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</si>
  <si>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</si>
  <si>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</si>
  <si>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</si>
  <si>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</si>
  <si>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</si>
  <si>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</si>
  <si>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</si>
  <si>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</si>
  <si>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</si>
  <si>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</si>
  <si>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</si>
  <si>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</si>
  <si>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</si>
  <si>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</si>
  <si>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</si>
  <si>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</si>
  <si>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</si>
  <si>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</si>
  <si>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</si>
  <si>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</si>
  <si>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</si>
  <si>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</si>
  <si>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</si>
  <si>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</si>
  <si>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</si>
  <si>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</si>
  <si>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</si>
  <si>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</si>
  <si>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</si>
  <si>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</si>
  <si>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</si>
  <si>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</si>
  <si>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</si>
  <si>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</si>
  <si>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</si>
  <si>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</si>
  <si>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</si>
  <si>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</si>
  <si>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</si>
  <si>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</si>
  <si>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</si>
  <si>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</si>
  <si>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</si>
  <si>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</si>
  <si>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</si>
  <si>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</si>
  <si>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</si>
  <si>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</si>
  <si>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</si>
  <si>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</si>
  <si>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</si>
  <si>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</si>
  <si>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</si>
  <si>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</si>
  <si>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</si>
  <si>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</si>
  <si>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</si>
  <si>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</si>
  <si>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</si>
  <si>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</si>
  <si>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</si>
  <si>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</si>
  <si>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</si>
  <si>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</si>
  <si>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</si>
  <si>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</si>
  <si>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</si>
  <si>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</si>
  <si>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</si>
  <si>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</si>
  <si>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</si>
  <si>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</si>
  <si>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</si>
  <si>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</si>
  <si>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</si>
  <si>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</si>
  <si>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</si>
  <si>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</si>
  <si>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</si>
  <si>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</si>
  <si>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</si>
  <si>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</si>
  <si>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</si>
  <si>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</si>
  <si>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</si>
  <si>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</si>
  <si>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</si>
  <si>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</si>
  <si>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</si>
  <si>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</si>
  <si>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</si>
  <si>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</si>
  <si>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</si>
  <si>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</si>
  <si>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</si>
  <si>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</si>
  <si>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</si>
  <si>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</si>
  <si>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</si>
  <si>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</si>
  <si>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</si>
  <si>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</si>
  <si>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</si>
  <si>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</si>
  <si>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</si>
  <si>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</si>
  <si>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</si>
  <si>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</si>
  <si>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</si>
  <si>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</si>
  <si>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</si>
  <si>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</si>
  <si>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</si>
  <si>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</si>
  <si>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</si>
  <si>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</si>
  <si>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</si>
  <si>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</si>
  <si>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</si>
  <si>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</si>
  <si>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</si>
  <si>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</si>
  <si>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</si>
  <si>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</si>
  <si>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</si>
  <si>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</si>
  <si>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</si>
  <si>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</si>
  <si>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</si>
  <si>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</si>
  <si>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</si>
  <si>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</si>
  <si>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</si>
  <si>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</si>
  <si>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</si>
  <si>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</si>
  <si>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</si>
  <si>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</si>
  <si>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</si>
  <si>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</si>
  <si>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</si>
  <si>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</si>
  <si>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</si>
  <si>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</si>
  <si>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</si>
  <si>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</si>
  <si>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</si>
  <si>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</si>
  <si>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</si>
  <si>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</si>
  <si>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</si>
  <si>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</si>
  <si>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</si>
  <si>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</si>
  <si>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</si>
  <si>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</si>
  <si>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</si>
  <si>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</si>
  <si>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</si>
  <si>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</si>
  <si>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</si>
  <si>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</si>
  <si>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</si>
  <si>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</si>
  <si>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</si>
  <si>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</si>
  <si>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</si>
  <si>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</si>
  <si>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</si>
  <si>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</si>
  <si>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</si>
  <si>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</si>
  <si>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</si>
  <si>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</si>
  <si>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</si>
  <si>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</si>
  <si>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</si>
  <si>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</si>
  <si>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</si>
  <si>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</si>
  <si>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</si>
  <si>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</si>
  <si>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</si>
  <si>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</si>
  <si>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</si>
  <si>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</si>
  <si>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</si>
  <si>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</si>
  <si>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</si>
  <si>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</si>
  <si>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</si>
  <si>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</si>
  <si>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</si>
  <si>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</si>
  <si>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</si>
  <si>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</si>
  <si>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</si>
  <si>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</si>
  <si>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</si>
  <si>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</si>
  <si>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</si>
  <si>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</si>
  <si>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</si>
  <si>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</si>
  <si>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</si>
  <si>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</si>
  <si>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</si>
  <si>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</si>
  <si>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</si>
  <si>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</si>
  <si>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</si>
  <si>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</si>
  <si>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</si>
  <si>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</si>
  <si>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</si>
  <si>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</si>
  <si>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</si>
  <si>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</si>
  <si>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</si>
  <si>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</si>
  <si>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</si>
  <si>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</si>
  <si>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</si>
  <si>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</si>
  <si>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</si>
  <si>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</si>
  <si>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</si>
  <si>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</si>
  <si>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</si>
  <si>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</si>
  <si>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</si>
  <si>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</si>
  <si>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</si>
  <si>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</si>
  <si>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</si>
  <si>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</si>
  <si>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</si>
  <si>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</si>
  <si>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</si>
  <si>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</si>
  <si>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</si>
  <si>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</si>
  <si>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</si>
  <si>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</si>
  <si>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</si>
  <si>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</si>
  <si>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</si>
  <si>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</si>
  <si>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</si>
  <si>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</si>
  <si>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</si>
  <si>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</si>
  <si>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</si>
  <si>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</si>
  <si>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</si>
  <si>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</si>
  <si>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</si>
  <si>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</si>
  <si>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</si>
  <si>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</si>
  <si>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</si>
  <si>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</si>
  <si>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</si>
  <si>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</si>
  <si>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</si>
  <si>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</si>
  <si>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</si>
  <si>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</si>
  <si>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</si>
  <si>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</si>
  <si>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</si>
  <si>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</si>
  <si>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</si>
  <si>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</si>
  <si>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</si>
  <si>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</si>
  <si>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</si>
  <si>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</si>
  <si>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</si>
  <si>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</si>
  <si>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</si>
  <si>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</si>
  <si>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</si>
  <si>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</si>
  <si>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</si>
  <si>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</si>
  <si>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</si>
  <si>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</si>
  <si>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</si>
  <si>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</si>
  <si>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</si>
  <si>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</si>
  <si>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</si>
  <si>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</si>
  <si>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</si>
  <si>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</si>
  <si>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</si>
  <si>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</si>
  <si>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</si>
  <si>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</si>
  <si>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</si>
  <si>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</si>
  <si>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</si>
  <si>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</si>
  <si>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</si>
  <si>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</si>
  <si>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</si>
  <si>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</si>
  <si>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</si>
  <si>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</si>
  <si>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</si>
  <si>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</si>
  <si>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</si>
  <si>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</si>
  <si>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</si>
  <si>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</si>
  <si>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</si>
  <si>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</si>
  <si>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</si>
  <si>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</si>
  <si>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</si>
  <si>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</si>
  <si>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</si>
  <si>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</si>
  <si>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</si>
  <si>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</si>
  <si>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</si>
  <si>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</si>
  <si>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</si>
  <si>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</si>
  <si>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</si>
  <si>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</si>
  <si>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</si>
  <si>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</si>
  <si>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</si>
  <si>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</si>
  <si>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</si>
  <si>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</si>
  <si>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</si>
  <si>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</si>
  <si>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</si>
  <si>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</si>
  <si>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</si>
  <si>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</si>
  <si>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</si>
  <si>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</si>
  <si>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</si>
  <si>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</si>
  <si>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</si>
  <si>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</si>
  <si>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</si>
  <si>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</si>
  <si>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</si>
  <si>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</si>
  <si>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</si>
  <si>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</si>
  <si>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</si>
  <si>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</si>
  <si>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</si>
  <si>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</si>
  <si>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</si>
  <si>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</si>
  <si>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</si>
  <si>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</si>
  <si>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</si>
  <si>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</si>
  <si>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</si>
  <si>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</si>
  <si>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</si>
  <si>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</si>
  <si>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</si>
  <si>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</si>
  <si>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</si>
  <si>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</si>
  <si>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</si>
  <si>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</si>
  <si>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</si>
  <si>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</si>
  <si>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</si>
  <si>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</si>
  <si>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</si>
  <si>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</si>
  <si>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</si>
  <si>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</si>
  <si>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</si>
  <si>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</si>
  <si>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</si>
  <si>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</si>
  <si>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</si>
  <si>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</si>
  <si>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</si>
  <si>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</si>
  <si>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</si>
  <si>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</si>
  <si>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</si>
  <si>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</si>
  <si>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</si>
  <si>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</si>
  <si>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</si>
  <si>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</si>
  <si>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</si>
  <si>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</si>
  <si>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</si>
  <si>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</si>
  <si>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</si>
  <si>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</si>
  <si>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</si>
  <si>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</si>
  <si>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</si>
  <si>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</si>
  <si>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</si>
  <si>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</si>
  <si>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</si>
  <si>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</si>
  <si>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</si>
  <si>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</si>
  <si>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</si>
  <si>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</si>
  <si>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</si>
  <si>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</si>
  <si>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</si>
  <si>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</si>
  <si>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</si>
  <si>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</si>
  <si>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</si>
  <si>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</si>
  <si>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</si>
  <si>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</si>
  <si>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</si>
  <si>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</si>
  <si>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</si>
  <si>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</si>
  <si>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</si>
  <si>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</si>
  <si>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</si>
  <si>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</si>
  <si>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</si>
  <si>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</si>
  <si>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</si>
  <si>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</si>
  <si>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</si>
  <si>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</si>
  <si>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</si>
  <si>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</si>
  <si>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</si>
  <si>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</si>
  <si>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</si>
  <si>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</si>
  <si>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</si>
  <si>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</si>
  <si>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</si>
  <si>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</si>
  <si>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</si>
  <si>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</si>
  <si>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</si>
  <si>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</si>
  <si>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</si>
  <si>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</si>
  <si>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</si>
  <si>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</si>
  <si>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</si>
  <si>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</si>
  <si>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</si>
  <si>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</si>
  <si>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</si>
  <si>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</si>
  <si>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</si>
  <si>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</si>
  <si>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</si>
  <si>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</si>
  <si>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</si>
  <si>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</si>
  <si>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</si>
  <si>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</si>
  <si>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</si>
  <si>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</si>
  <si>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</si>
  <si>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</si>
  <si>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</si>
  <si>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</si>
  <si>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</si>
  <si>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</si>
  <si>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</si>
  <si>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</si>
  <si>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</si>
  <si>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</si>
  <si>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</si>
  <si>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</si>
  <si>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</si>
  <si>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</si>
  <si>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</si>
  <si>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</si>
  <si>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</si>
  <si>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</si>
  <si>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</si>
  <si>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</si>
  <si>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</si>
  <si>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</si>
  <si>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</si>
  <si>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</si>
  <si>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</si>
  <si>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</si>
  <si>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</si>
  <si>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</si>
  <si>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</si>
  <si>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</si>
  <si>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</si>
  <si>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</si>
  <si>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</si>
  <si>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</si>
  <si>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</si>
  <si>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</si>
  <si>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</si>
  <si>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</si>
  <si>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</si>
  <si>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</si>
  <si>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</si>
  <si>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</si>
  <si>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</si>
  <si>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</si>
  <si>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</si>
  <si>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</si>
  <si>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</si>
  <si>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</si>
  <si>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</si>
  <si>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</si>
  <si>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</si>
  <si>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</si>
  <si>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</si>
  <si>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</si>
  <si>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</si>
  <si>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</si>
  <si>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</si>
  <si>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</si>
  <si>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</si>
  <si>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</si>
  <si>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</si>
  <si>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</si>
  <si>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</si>
  <si>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</si>
  <si>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</si>
  <si>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</si>
  <si>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</si>
  <si>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</si>
  <si>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</si>
  <si>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</si>
  <si>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</si>
  <si>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</si>
  <si>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</si>
  <si>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</si>
  <si>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</si>
  <si>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</si>
  <si>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</si>
  <si>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</si>
  <si>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</si>
  <si>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</si>
  <si>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</si>
  <si>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</si>
  <si>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</si>
  <si>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</si>
  <si>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</si>
  <si>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</si>
  <si>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</si>
  <si>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</si>
  <si>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</si>
  <si>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</si>
  <si>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</si>
  <si>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</si>
  <si>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</si>
  <si>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</si>
  <si>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</si>
  <si>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</si>
  <si>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</si>
  <si>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</si>
  <si>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</si>
  <si>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</si>
  <si>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</si>
  <si>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</si>
  <si>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</si>
  <si>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</si>
  <si>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</si>
  <si>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</si>
  <si>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</si>
  <si>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</si>
  <si>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</si>
  <si>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</si>
  <si>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</si>
  <si>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</si>
  <si>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</si>
  <si>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</si>
  <si>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</si>
  <si>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</si>
  <si>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</si>
  <si>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</si>
  <si>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</si>
  <si>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</si>
  <si>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</si>
  <si>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</si>
  <si>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</si>
  <si>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</si>
  <si>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</si>
  <si>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</si>
  <si>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</si>
  <si>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</si>
  <si>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</si>
  <si>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</si>
  <si>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</si>
  <si>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</si>
  <si>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</si>
  <si>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</si>
  <si>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</si>
  <si>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</si>
  <si>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</si>
  <si>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</si>
  <si>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</si>
  <si>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</si>
  <si>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</si>
  <si>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</si>
  <si>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</si>
  <si>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</si>
  <si>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</si>
  <si>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</si>
  <si>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</si>
  <si>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</si>
  <si>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</si>
  <si>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</si>
  <si>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</si>
  <si>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</si>
  <si>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</si>
  <si>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</si>
  <si>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</si>
  <si>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</si>
  <si>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</si>
  <si>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</si>
  <si>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</si>
  <si>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</si>
  <si>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</si>
  <si>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</si>
  <si>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</si>
  <si>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</si>
  <si>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</si>
  <si>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</si>
  <si>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</si>
  <si>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</si>
  <si>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</si>
  <si>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</si>
  <si>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</si>
  <si>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</si>
  <si>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</si>
  <si>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</si>
  <si>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</si>
  <si>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</si>
  <si>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</si>
  <si>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</si>
  <si>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</si>
  <si>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</si>
  <si>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</si>
  <si>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</si>
  <si>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</si>
  <si>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</si>
  <si>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</si>
  <si>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</si>
  <si>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</si>
  <si>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</si>
  <si>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</si>
  <si>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</si>
  <si>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</si>
  <si>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</si>
  <si>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</si>
  <si>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</si>
  <si>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</si>
  <si>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</si>
  <si>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</si>
  <si>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</si>
  <si>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</si>
  <si>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</si>
  <si>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</si>
  <si>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</si>
  <si>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</si>
  <si>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</si>
  <si>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</si>
  <si>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</si>
  <si>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</si>
  <si>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</si>
  <si>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</si>
  <si>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</si>
  <si>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</si>
  <si>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</si>
  <si>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</si>
  <si>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</si>
  <si>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</si>
  <si>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</si>
  <si>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</si>
  <si>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</si>
  <si>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</si>
  <si>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</si>
  <si>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</si>
  <si>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</si>
  <si>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</si>
  <si>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</si>
  <si>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</si>
  <si>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</si>
  <si>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</si>
  <si>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</si>
  <si>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</si>
  <si>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</si>
  <si>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</si>
  <si>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</si>
  <si>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</si>
  <si>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</si>
  <si>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</si>
  <si>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</si>
  <si>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</si>
  <si>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</si>
  <si>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</si>
  <si>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</si>
  <si>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</si>
  <si>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</si>
  <si>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</si>
  <si>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</si>
  <si>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</si>
  <si>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</si>
  <si>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</si>
  <si>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</si>
  <si>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</si>
  <si>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</si>
  <si>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</si>
  <si>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</si>
  <si>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</si>
  <si>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</si>
  <si>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</si>
  <si>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</si>
  <si>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</si>
  <si>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</si>
  <si>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</si>
  <si>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</si>
  <si>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</si>
  <si>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</si>
  <si>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</si>
  <si>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</si>
  <si>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</si>
  <si>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</si>
  <si>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</si>
  <si>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</si>
  <si>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</si>
  <si>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</si>
  <si>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</si>
  <si>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</si>
  <si>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</si>
  <si>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</si>
  <si>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</si>
  <si>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</si>
  <si>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</si>
  <si>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</si>
  <si>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</si>
  <si>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</si>
  <si>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</si>
  <si>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</si>
  <si>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</si>
  <si>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</si>
  <si>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</si>
  <si>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</si>
  <si>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</si>
  <si>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</si>
  <si>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</si>
  <si>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</si>
  <si>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</si>
  <si>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</si>
  <si>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</si>
  <si>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</si>
  <si>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</si>
  <si>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</si>
  <si>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</si>
  <si>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</si>
  <si>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</si>
  <si>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</si>
  <si>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</si>
  <si>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</si>
  <si>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</si>
  <si>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</si>
  <si>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</si>
  <si>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</si>
  <si>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</si>
  <si>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</si>
  <si>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</si>
  <si>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</si>
  <si>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</si>
  <si>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</si>
  <si>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</si>
  <si>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</si>
  <si>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</si>
  <si>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</si>
  <si>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</si>
  <si>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</si>
  <si>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</si>
  <si>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</si>
  <si>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</si>
  <si>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</si>
  <si>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</si>
  <si>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</si>
  <si>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</si>
  <si>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</si>
  <si>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</si>
  <si>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</si>
  <si>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</si>
  <si>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</si>
  <si>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</si>
  <si>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</si>
  <si>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</si>
  <si>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</si>
  <si>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</si>
  <si>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</si>
  <si>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</si>
  <si>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</si>
  <si>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</si>
  <si>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</si>
  <si>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</si>
  <si>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</si>
  <si>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</si>
  <si>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</si>
  <si>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</si>
  <si>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</si>
  <si>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</si>
  <si>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</si>
  <si>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</si>
  <si>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</si>
  <si>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</si>
  <si>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</si>
  <si>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</si>
  <si>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</si>
  <si>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</si>
  <si>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</si>
  <si>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</si>
  <si>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</si>
  <si>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</si>
  <si>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</si>
  <si>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</si>
  <si>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</si>
  <si>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</si>
  <si>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</si>
  <si>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</si>
  <si>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</si>
  <si>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</si>
  <si>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</si>
  <si>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</si>
  <si>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</si>
  <si>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</si>
  <si>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</si>
  <si>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</si>
  <si>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</si>
  <si>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</si>
  <si>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</si>
  <si>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</si>
  <si>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</si>
  <si>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</si>
  <si>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</si>
  <si>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</si>
  <si>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</si>
  <si>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</si>
  <si>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</si>
  <si>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</si>
  <si>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</si>
  <si>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</si>
  <si>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</si>
  <si>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</si>
  <si>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</si>
  <si>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</si>
  <si>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</si>
  <si>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</si>
  <si>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</si>
  <si>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</si>
  <si>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</si>
  <si>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</si>
  <si>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</si>
  <si>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</si>
  <si>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</si>
  <si>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</si>
  <si>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</si>
  <si>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</si>
  <si>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</si>
  <si>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</si>
  <si>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</si>
  <si>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</si>
  <si>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</si>
  <si>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</si>
  <si>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</si>
  <si>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</si>
  <si>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</si>
  <si>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</si>
  <si>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</si>
  <si>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</si>
  <si>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</si>
  <si>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</si>
  <si>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</si>
  <si>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</si>
  <si>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</si>
  <si>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</si>
  <si>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</si>
  <si>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</si>
  <si>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</si>
  <si>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</si>
  <si>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</si>
  <si>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</si>
  <si>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</si>
  <si>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</si>
  <si>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</si>
  <si>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</si>
  <si>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</si>
  <si>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</si>
  <si>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</si>
  <si>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</si>
  <si>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</si>
  <si>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</si>
  <si>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</si>
  <si>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</si>
  <si>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</si>
  <si>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</si>
  <si>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</si>
  <si>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</si>
  <si>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</si>
  <si>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</si>
  <si>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</si>
  <si>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</si>
  <si>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</si>
  <si>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</si>
  <si>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</si>
  <si>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</si>
  <si>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</si>
  <si>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</si>
  <si>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</si>
  <si>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</si>
  <si>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</si>
  <si>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</si>
  <si>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</si>
  <si>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</si>
  <si>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</si>
  <si>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</si>
  <si>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</si>
  <si>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</si>
  <si>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</si>
  <si>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</si>
  <si>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</si>
  <si>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</si>
  <si>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</si>
  <si>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</si>
  <si>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</si>
  <si>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</si>
  <si>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</si>
  <si>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</si>
  <si>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</si>
  <si>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</si>
  <si>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</si>
  <si>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</si>
  <si>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</si>
  <si>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</si>
  <si>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</si>
  <si>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</si>
  <si>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</si>
  <si>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</si>
  <si>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</si>
  <si>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</si>
  <si>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</si>
  <si>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</si>
  <si>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</si>
  <si>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</si>
  <si>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</si>
  <si>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</si>
  <si>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</si>
  <si>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</si>
  <si>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</si>
  <si>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</si>
  <si>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</si>
  <si>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</si>
  <si>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</si>
  <si>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</si>
  <si>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</si>
  <si>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</si>
  <si>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</si>
  <si>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</si>
  <si>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</si>
  <si>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</si>
  <si>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</si>
  <si>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</si>
  <si>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</si>
  <si>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</si>
  <si>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</si>
  <si>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</si>
  <si>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</si>
  <si>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</si>
  <si>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</si>
  <si>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</si>
  <si>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</si>
  <si>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</si>
  <si>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</si>
  <si>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</si>
  <si>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</si>
  <si>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</si>
  <si>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</si>
  <si>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</si>
  <si>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</si>
  <si>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</si>
  <si>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</si>
  <si>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</si>
  <si>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</si>
  <si>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</si>
  <si>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</si>
  <si>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</si>
  <si>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</si>
  <si>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</si>
  <si>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</si>
  <si>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</si>
  <si>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</si>
  <si>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</si>
  <si>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</si>
  <si>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</si>
  <si>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</si>
  <si>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</si>
  <si>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</si>
  <si>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</si>
  <si>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</si>
  <si>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</si>
  <si>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</si>
  <si>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</si>
  <si>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</si>
  <si>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</si>
  <si>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</si>
  <si>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</si>
  <si>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</si>
  <si>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</si>
  <si>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</si>
  <si>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</si>
  <si>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</si>
  <si>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</si>
  <si>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</si>
  <si>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</si>
  <si>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</si>
  <si>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</si>
  <si>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</si>
  <si>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</si>
  <si>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</si>
  <si>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</si>
  <si>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</si>
  <si>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</si>
  <si>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</si>
  <si>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</si>
  <si>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</si>
  <si>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</si>
  <si>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</si>
  <si>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</si>
  <si>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</si>
  <si>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</si>
  <si>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</si>
  <si>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</si>
  <si>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</si>
  <si>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</si>
  <si>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</si>
  <si>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</si>
  <si>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</si>
  <si>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</si>
  <si>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</si>
  <si>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</si>
  <si>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</si>
  <si>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</si>
  <si>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</si>
  <si>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</si>
  <si>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</si>
  <si>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</si>
  <si>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</si>
  <si>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</si>
  <si>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</si>
  <si>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</si>
  <si>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</si>
  <si>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</si>
  <si>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</si>
  <si>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</si>
  <si>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</si>
  <si>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</si>
  <si>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</si>
  <si>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</si>
  <si>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</si>
  <si>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</si>
  <si>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</si>
  <si>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</si>
  <si>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</si>
  <si>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</si>
  <si>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</si>
  <si>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</si>
  <si>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</si>
  <si>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</si>
  <si>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</si>
  <si>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</si>
  <si>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</si>
  <si>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</si>
  <si>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</si>
  <si>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</si>
  <si>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</si>
  <si>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</si>
  <si>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</si>
  <si>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</si>
  <si>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</si>
  <si>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</si>
  <si>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</si>
  <si>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</si>
  <si>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</si>
  <si>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</si>
  <si>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</si>
  <si>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</si>
  <si>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</si>
  <si>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</si>
  <si>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</si>
  <si>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</si>
  <si>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</si>
  <si>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</si>
  <si>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</si>
  <si>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</si>
  <si>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</si>
  <si>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</si>
  <si>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</si>
  <si>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</si>
  <si>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</si>
  <si>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</si>
  <si>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</si>
  <si>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</si>
  <si>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</si>
  <si>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</si>
  <si>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</si>
  <si>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</si>
  <si>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</si>
  <si>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</si>
  <si>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</si>
  <si>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</si>
  <si>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</si>
  <si>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</si>
  <si>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</si>
  <si>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</si>
  <si>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</si>
  <si>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</si>
  <si>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</si>
  <si>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</si>
  <si>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</si>
  <si>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</si>
  <si>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</si>
  <si>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</si>
  <si>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</si>
  <si>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</si>
  <si>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</si>
  <si>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</si>
  <si>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</si>
  <si>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</si>
  <si>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</si>
  <si>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</si>
  <si>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</si>
  <si>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</si>
  <si>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</si>
  <si>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</si>
  <si>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</si>
  <si>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</si>
  <si>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</si>
  <si>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</si>
  <si>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</si>
  <si>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</si>
  <si>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</si>
  <si>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</si>
  <si>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</si>
  <si>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</si>
  <si>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</si>
  <si>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</si>
  <si>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</si>
  <si>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</si>
  <si>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</si>
  <si>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</si>
  <si>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</si>
  <si>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</si>
  <si>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</si>
  <si>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</si>
  <si>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</si>
  <si>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</si>
  <si>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</si>
  <si>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</si>
  <si>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</si>
  <si>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</si>
  <si>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</si>
  <si>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</si>
  <si>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</si>
  <si>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</si>
  <si>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</si>
  <si>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</si>
  <si>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</si>
  <si>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</si>
  <si>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</si>
  <si>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</si>
  <si>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</si>
  <si>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</si>
  <si>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</si>
  <si>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</si>
  <si>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</si>
  <si>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</si>
  <si>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</si>
  <si>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</si>
  <si>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</si>
  <si>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</si>
  <si>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</si>
  <si>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</si>
  <si>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</si>
  <si>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</si>
  <si>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</si>
  <si>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</si>
  <si>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</si>
  <si>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</si>
  <si>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</si>
  <si>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</si>
  <si>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</si>
  <si>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</si>
  <si>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</si>
  <si>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</si>
  <si>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</si>
  <si>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</si>
  <si>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</si>
  <si>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</si>
  <si>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</si>
  <si>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</si>
  <si>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</si>
  <si>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</si>
  <si>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</si>
  <si>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</si>
  <si>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</si>
  <si>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</si>
  <si>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</si>
  <si>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</si>
  <si>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</si>
  <si>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</si>
  <si>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</si>
  <si>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</si>
  <si>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</si>
  <si>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</si>
  <si>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</si>
  <si>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</si>
  <si>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</si>
  <si>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</si>
  <si>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</si>
  <si>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</si>
  <si>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</si>
  <si>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</si>
  <si>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</si>
  <si>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</si>
  <si>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</si>
  <si>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</si>
  <si>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</si>
  <si>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</si>
  <si>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</si>
  <si>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</si>
  <si>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</si>
  <si>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</si>
  <si>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</si>
  <si>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</si>
  <si>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</si>
  <si>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</si>
  <si>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</si>
  <si>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</si>
  <si>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</si>
  <si>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</si>
  <si>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</si>
  <si>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</si>
  <si>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</si>
  <si>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</si>
  <si>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</si>
  <si>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</si>
  <si>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</si>
  <si>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</si>
  <si>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</si>
  <si>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</si>
  <si>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</si>
  <si>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</si>
  <si>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</si>
  <si>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</si>
  <si>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</si>
  <si>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</si>
  <si>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</si>
  <si>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</si>
  <si>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</si>
  <si>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</si>
  <si>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</si>
  <si>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</si>
  <si>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</si>
  <si>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</si>
  <si>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</si>
  <si>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</si>
  <si>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</si>
  <si>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</si>
  <si>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</si>
  <si>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</si>
  <si>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</si>
  <si>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</si>
  <si>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</si>
  <si>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</si>
  <si>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</si>
  <si>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</si>
  <si>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</si>
  <si>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</si>
  <si>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</si>
  <si>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</si>
  <si>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</si>
  <si>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</si>
  <si>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</si>
  <si>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</si>
  <si>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</si>
  <si>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</si>
  <si>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</si>
  <si>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</si>
  <si>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</si>
  <si>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</si>
  <si>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</si>
  <si>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</si>
  <si>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</si>
  <si>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</si>
  <si>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</si>
  <si>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</si>
  <si>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</si>
  <si>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</si>
  <si>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</si>
  <si>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</si>
  <si>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</si>
  <si>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</si>
  <si>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</si>
  <si>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</si>
  <si>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</si>
  <si>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</si>
  <si>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</si>
  <si>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</si>
  <si>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</si>
  <si>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</si>
  <si>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</si>
  <si>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</si>
  <si>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</si>
  <si>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</si>
  <si>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</si>
  <si>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</si>
  <si>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</si>
  <si>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</si>
  <si>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</si>
  <si>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</si>
  <si>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</si>
  <si>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</si>
  <si>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</si>
  <si>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</si>
  <si>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</si>
  <si>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</si>
  <si>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</si>
  <si>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</si>
  <si>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</si>
  <si>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</si>
  <si>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</si>
  <si>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</si>
  <si>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</si>
  <si>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</si>
  <si>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</si>
  <si>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</si>
  <si>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</si>
  <si>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</si>
  <si>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</si>
  <si>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</si>
  <si>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</si>
  <si>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</si>
  <si>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</si>
  <si>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</si>
  <si>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</si>
  <si>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</si>
  <si>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</si>
  <si>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</si>
  <si>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</si>
  <si>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</si>
  <si>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</si>
  <si>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</si>
  <si>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</si>
  <si>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</si>
  <si>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</si>
  <si>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</si>
  <si>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</si>
  <si>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</si>
  <si>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</si>
  <si>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</si>
  <si>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</si>
  <si>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</si>
  <si>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</si>
  <si>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</si>
  <si>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</si>
  <si>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</si>
  <si>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</si>
  <si>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</si>
  <si>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</si>
  <si>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</si>
  <si>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</si>
  <si>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</si>
  <si>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</si>
  <si>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</si>
  <si>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</si>
  <si>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</si>
  <si>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</si>
  <si>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</si>
  <si>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</si>
  <si>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</si>
  <si>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</si>
  <si>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</si>
  <si>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</si>
  <si>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</si>
  <si>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</si>
  <si>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</si>
  <si>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</si>
  <si>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</si>
  <si>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</si>
  <si>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</si>
  <si>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</si>
  <si>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</si>
  <si>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</si>
  <si>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</si>
  <si>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</si>
  <si>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</si>
  <si>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</si>
  <si>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</si>
  <si>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</si>
  <si>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</si>
  <si>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</si>
  <si>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</si>
  <si>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</si>
  <si>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</si>
  <si>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</si>
  <si>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</si>
  <si>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</si>
  <si>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</si>
  <si>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</si>
  <si>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</si>
  <si>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</si>
  <si>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</si>
  <si>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</si>
  <si>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</si>
  <si>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</si>
  <si>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</si>
  <si>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</si>
  <si>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</si>
  <si>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</si>
  <si>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</si>
  <si>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</si>
  <si>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</si>
  <si>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</si>
  <si>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</si>
  <si>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</si>
  <si>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</si>
  <si>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</si>
  <si>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</si>
  <si>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</si>
  <si>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</si>
  <si>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</si>
  <si>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</si>
  <si>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</si>
  <si>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</si>
  <si>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</si>
  <si>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</si>
  <si>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</si>
  <si>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</si>
  <si>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</si>
  <si>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</si>
  <si>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</si>
  <si>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</si>
  <si>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</si>
  <si>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</si>
  <si>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</si>
  <si>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</si>
  <si>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</si>
  <si>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</si>
  <si>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</si>
  <si>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</si>
  <si>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</si>
  <si>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</si>
  <si>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</si>
  <si>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</si>
  <si>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</si>
  <si>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</si>
  <si>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</si>
  <si>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</si>
  <si>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</si>
  <si>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</si>
  <si>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</si>
  <si>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</si>
  <si>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</si>
  <si>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</si>
  <si>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</si>
  <si>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</si>
  <si>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</si>
  <si>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</si>
  <si>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</si>
  <si>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</si>
  <si>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</si>
  <si>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</si>
  <si>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</si>
  <si>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</si>
  <si>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</si>
  <si>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</si>
  <si>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</si>
  <si>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</si>
  <si>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</si>
  <si>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</si>
  <si>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</si>
  <si>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</si>
  <si>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</si>
  <si>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</si>
  <si>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</si>
  <si>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</si>
  <si>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</si>
  <si>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</si>
  <si>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</si>
  <si>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</si>
  <si>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</si>
  <si>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</si>
  <si>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</si>
  <si>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</si>
  <si>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</si>
  <si>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</si>
  <si>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</si>
  <si>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</si>
  <si>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</si>
  <si>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</si>
  <si>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</si>
  <si>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</si>
  <si>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</si>
  <si>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</si>
  <si>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</si>
  <si>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</si>
  <si>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</si>
  <si>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</si>
  <si>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</si>
  <si>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</si>
  <si>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</si>
  <si>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</si>
  <si>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</si>
  <si>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</si>
  <si>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</si>
  <si>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</si>
  <si>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</si>
  <si>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</si>
  <si>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</si>
  <si>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</si>
  <si>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</si>
  <si>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</si>
  <si>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</si>
  <si>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</si>
  <si>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</si>
  <si>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</si>
  <si>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</si>
  <si>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</si>
  <si>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</si>
  <si>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</si>
  <si>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</si>
  <si>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</si>
  <si>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</si>
  <si>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</si>
  <si>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</si>
  <si>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</si>
  <si>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</si>
  <si>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</si>
  <si>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</si>
  <si>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</si>
  <si>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</si>
  <si>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</si>
  <si>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</si>
  <si>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</si>
  <si>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</si>
  <si>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</si>
  <si>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</si>
  <si>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</si>
  <si>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</si>
  <si>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</si>
  <si>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</si>
  <si>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</si>
  <si>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</si>
  <si>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</si>
  <si>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</si>
  <si>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</si>
  <si>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</si>
  <si>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</si>
  <si>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</si>
  <si>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</si>
  <si>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</si>
  <si>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</si>
  <si>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</si>
  <si>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</si>
  <si>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</si>
  <si>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</si>
  <si>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</si>
  <si>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</si>
  <si>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</si>
  <si>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</si>
  <si>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</si>
  <si>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</si>
  <si>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</si>
  <si>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</si>
  <si>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</si>
  <si>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</si>
  <si>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</si>
  <si>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</si>
  <si>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</si>
  <si>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</si>
  <si>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</si>
  <si>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</si>
  <si>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</si>
  <si>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</si>
  <si>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</si>
  <si>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</si>
  <si>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</si>
  <si>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</si>
  <si>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</si>
  <si>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</si>
  <si>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</si>
  <si>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</si>
  <si>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</si>
  <si>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</si>
  <si>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</si>
  <si>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</si>
  <si>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</si>
  <si>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</si>
  <si>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</si>
  <si>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</si>
  <si>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</si>
  <si>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</si>
  <si>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</si>
  <si>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</si>
  <si>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</si>
  <si>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</si>
  <si>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</si>
  <si>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</si>
  <si>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</si>
  <si>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</si>
  <si>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</si>
  <si>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</si>
  <si>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</si>
  <si>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</si>
  <si>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</si>
  <si>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</si>
  <si>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</si>
  <si>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</si>
  <si>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</si>
  <si>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</si>
  <si>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</si>
  <si>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</si>
  <si>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</si>
  <si>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</si>
  <si>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</si>
  <si>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</si>
  <si>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</si>
  <si>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</si>
  <si>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</si>
  <si>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</si>
  <si>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</si>
  <si>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</si>
  <si>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</si>
  <si>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</si>
  <si>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</si>
  <si>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</si>
  <si>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</si>
  <si>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</si>
  <si>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</si>
  <si>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</si>
  <si>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</si>
  <si>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</si>
  <si>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</si>
  <si>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</si>
  <si>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</si>
  <si>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</si>
  <si>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</si>
  <si>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</si>
  <si>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</si>
  <si>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</si>
  <si>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</si>
  <si>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</si>
  <si>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</si>
  <si>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</si>
  <si>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</si>
  <si>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</si>
  <si>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</si>
  <si>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</si>
  <si>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</si>
  <si>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</si>
  <si>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</si>
  <si>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</si>
  <si>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</si>
  <si>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</si>
  <si>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</si>
  <si>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</si>
  <si>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</si>
  <si>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</si>
  <si>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</si>
  <si>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</si>
  <si>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</si>
  <si>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</si>
  <si>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</si>
  <si>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</si>
  <si>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</si>
  <si>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</si>
  <si>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</si>
  <si>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</si>
  <si>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</si>
  <si>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</si>
  <si>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</si>
  <si>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</si>
  <si>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</si>
  <si>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</si>
  <si>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</si>
  <si>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</si>
  <si>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</si>
  <si>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</si>
  <si>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</si>
  <si>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</si>
  <si>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</si>
  <si>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</si>
  <si>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</si>
  <si>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</si>
  <si>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</si>
  <si>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</si>
  <si>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</si>
  <si>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</si>
  <si>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</si>
  <si>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</si>
  <si>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</si>
  <si>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</si>
  <si>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</si>
  <si>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</si>
  <si>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</si>
  <si>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</si>
  <si>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</si>
  <si>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</si>
  <si>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</si>
  <si>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</si>
  <si>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</si>
  <si>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</si>
  <si>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</si>
  <si>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</si>
  <si>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</si>
  <si>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</si>
  <si>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</si>
  <si>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</si>
  <si>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</si>
  <si>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</si>
  <si>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</si>
  <si>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</si>
  <si>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</si>
  <si>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</si>
  <si>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</si>
  <si>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</si>
  <si>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</si>
  <si>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</si>
  <si>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</si>
  <si>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</si>
  <si>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</si>
  <si>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</si>
  <si>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</si>
  <si>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</si>
  <si>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</si>
  <si>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</si>
  <si>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</si>
  <si>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</si>
  <si>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</si>
  <si>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</si>
  <si>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</si>
  <si>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</si>
  <si>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</si>
  <si>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</si>
  <si>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</si>
  <si>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</si>
  <si>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</si>
  <si>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</si>
  <si>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</si>
  <si>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</si>
  <si>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</si>
  <si>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</si>
  <si>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</si>
  <si>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</si>
  <si>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</si>
  <si>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</si>
  <si>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</si>
  <si>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</si>
  <si>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</si>
  <si>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</si>
  <si>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</si>
  <si>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</si>
  <si>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</si>
  <si>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</si>
  <si>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</si>
  <si>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</si>
  <si>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</si>
  <si>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</si>
  <si>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</si>
  <si>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</si>
  <si>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</si>
  <si>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</si>
  <si>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</si>
  <si>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</si>
  <si>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</si>
  <si>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</si>
  <si>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</si>
  <si>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</si>
  <si>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</si>
  <si>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</si>
  <si>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</si>
  <si>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</si>
  <si>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</si>
  <si>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</si>
  <si>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</si>
  <si>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</si>
  <si>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</si>
  <si>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</si>
  <si>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</si>
  <si>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</si>
  <si>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</si>
  <si>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</si>
  <si>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</si>
  <si>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</si>
  <si>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</si>
  <si>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</si>
  <si>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</si>
  <si>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</si>
  <si>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</si>
  <si>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</si>
  <si>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</si>
  <si>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</si>
  <si>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</si>
  <si>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</si>
  <si>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</si>
  <si>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</si>
  <si>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</si>
  <si>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</si>
  <si>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</si>
  <si>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</si>
  <si>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</si>
  <si>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</si>
  <si>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</si>
  <si>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</si>
  <si>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</si>
  <si>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</si>
  <si>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</si>
  <si>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</si>
  <si>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</si>
  <si>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</si>
  <si>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</si>
  <si>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</si>
  <si>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</si>
  <si>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</si>
  <si>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</si>
  <si>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</si>
  <si>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</si>
  <si>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</si>
  <si>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</si>
  <si>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</si>
  <si>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</si>
  <si>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</si>
  <si>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</si>
  <si>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</si>
  <si>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</si>
  <si>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</si>
  <si>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</si>
  <si>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</si>
  <si>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</si>
  <si>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</si>
  <si>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</si>
  <si>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</si>
  <si>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</si>
  <si>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</si>
  <si>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</si>
  <si>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</si>
  <si>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</si>
  <si>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</si>
  <si>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</si>
  <si>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</si>
  <si>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</si>
  <si>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</si>
  <si>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</si>
  <si>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</si>
  <si>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</si>
  <si>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</si>
  <si>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</si>
  <si>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</si>
  <si>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</si>
  <si>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</si>
  <si>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</si>
  <si>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</si>
  <si>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</si>
  <si>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</si>
  <si>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</si>
  <si>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</si>
  <si>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</si>
  <si>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</si>
  <si>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</si>
  <si>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</si>
  <si>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</si>
  <si>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</si>
  <si>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</si>
  <si>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</si>
  <si>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</si>
  <si>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</si>
  <si>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</si>
  <si>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</si>
  <si>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</si>
  <si>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</si>
  <si>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</si>
  <si>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</si>
  <si>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</si>
  <si>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</si>
  <si>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</si>
  <si>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</si>
  <si>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</si>
  <si>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</si>
  <si>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</si>
  <si>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</si>
  <si>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</si>
  <si>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</si>
  <si>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</si>
  <si>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</si>
  <si>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</si>
  <si>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</si>
  <si>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</si>
  <si>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</si>
  <si>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</si>
  <si>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</si>
  <si>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</si>
  <si>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</si>
  <si>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</si>
  <si>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</si>
  <si>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</si>
  <si>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</si>
  <si>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</si>
  <si>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</si>
  <si>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</si>
  <si>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</si>
  <si>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</si>
  <si>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</si>
  <si>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</si>
  <si>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</si>
  <si>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</si>
  <si>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</si>
  <si>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</si>
  <si>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</si>
  <si>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</si>
  <si>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</si>
  <si>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</si>
  <si>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</si>
  <si>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</si>
  <si>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</si>
  <si>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</si>
  <si>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</si>
  <si>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</si>
  <si>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</si>
  <si>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</si>
  <si>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</si>
  <si>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</si>
  <si>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</si>
  <si>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</si>
  <si>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</si>
  <si>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</si>
  <si>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</si>
  <si>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</si>
  <si>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</si>
  <si>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</si>
  <si>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</si>
  <si>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</si>
  <si>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</si>
  <si>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</si>
  <si>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</si>
  <si>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</si>
  <si>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</si>
  <si>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</si>
  <si>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</si>
  <si>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</si>
  <si>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</si>
  <si>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</si>
  <si>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</si>
  <si>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</si>
  <si>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</si>
  <si>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</si>
  <si>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</si>
  <si>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</si>
  <si>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</si>
  <si>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</si>
  <si>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</si>
  <si>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</si>
  <si>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</si>
  <si>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</si>
  <si>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</si>
  <si>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</si>
  <si>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</si>
  <si>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</si>
  <si>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</si>
  <si>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</si>
  <si>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</si>
  <si>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</si>
  <si>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</si>
  <si>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</si>
  <si>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</si>
  <si>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</si>
  <si>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</si>
  <si>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</si>
  <si>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</si>
  <si>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</si>
  <si>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</si>
  <si>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</si>
  <si>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</si>
  <si>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</si>
  <si>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</si>
  <si>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</si>
  <si>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</si>
  <si>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</si>
  <si>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</si>
  <si>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</si>
  <si>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</si>
  <si>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</si>
  <si>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</si>
  <si>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</si>
  <si>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</si>
  <si>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</si>
  <si>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</si>
  <si>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</si>
  <si>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</si>
  <si>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</si>
  <si>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</si>
  <si>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</si>
  <si>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</si>
  <si>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</si>
  <si>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</si>
  <si>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</si>
  <si>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</si>
  <si>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</si>
  <si>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</si>
  <si>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</si>
  <si>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</si>
  <si>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</si>
  <si>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</si>
  <si>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</si>
  <si>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</si>
  <si>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</si>
  <si>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</si>
  <si>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</si>
  <si>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</si>
  <si>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</si>
  <si>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</si>
  <si>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</si>
  <si>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</si>
  <si>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</si>
  <si>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</si>
  <si>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</si>
  <si>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</si>
  <si>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</si>
  <si>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</si>
  <si>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</si>
  <si>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</si>
  <si>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</si>
  <si>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</si>
  <si>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</si>
  <si>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</si>
  <si>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</si>
  <si>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</si>
  <si>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</si>
  <si>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</si>
  <si>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</si>
  <si>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</si>
  <si>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</si>
  <si>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</si>
  <si>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</si>
  <si>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</si>
  <si>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</si>
  <si>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</si>
  <si>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</si>
  <si>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</si>
  <si>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</si>
  <si>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</si>
  <si>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</si>
  <si>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</si>
  <si>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</si>
  <si>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</si>
  <si>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</si>
  <si>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</si>
  <si>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</si>
  <si>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</si>
  <si>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</si>
  <si>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</si>
  <si>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</si>
  <si>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</si>
  <si>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</si>
  <si>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</si>
  <si>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</si>
  <si>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</si>
  <si>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</si>
  <si>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</si>
  <si>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</si>
  <si>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</si>
  <si>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</si>
  <si>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</si>
  <si>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</si>
  <si>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</si>
  <si>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</si>
  <si>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</si>
  <si>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</si>
  <si>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</si>
  <si>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</si>
  <si>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</si>
  <si>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</si>
  <si>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</si>
  <si>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</si>
  <si>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</si>
  <si>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</si>
  <si>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</si>
  <si>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</si>
  <si>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</si>
  <si>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</si>
  <si>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</si>
  <si>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</si>
  <si>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</si>
  <si>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</si>
  <si>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</si>
  <si>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</si>
  <si>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</si>
  <si>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</si>
  <si>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</si>
  <si>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</si>
  <si>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</si>
  <si>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</si>
  <si>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</si>
  <si>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</si>
  <si>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</si>
  <si>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</si>
  <si>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</si>
  <si>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</si>
  <si>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</si>
  <si>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</si>
  <si>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</si>
  <si>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</si>
  <si>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</si>
  <si>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</si>
  <si>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</si>
  <si>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</si>
  <si>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</si>
  <si>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</si>
  <si>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</si>
  <si>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</si>
  <si>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</si>
  <si>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</si>
  <si>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</si>
  <si>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</si>
  <si>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</si>
  <si>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</si>
  <si>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</si>
  <si>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</si>
  <si>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</si>
  <si>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</si>
  <si>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</si>
  <si>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</si>
  <si>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</si>
  <si>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</si>
  <si>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</si>
  <si>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</si>
  <si>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</si>
  <si>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</si>
  <si>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</si>
  <si>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</si>
  <si>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</si>
  <si>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</si>
  <si>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</si>
  <si>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</si>
  <si>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</si>
  <si>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</si>
  <si>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</si>
  <si>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</si>
  <si>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</si>
  <si>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</si>
  <si>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</si>
  <si>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</si>
  <si>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</si>
  <si>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</si>
  <si>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</si>
  <si>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</si>
  <si>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</si>
  <si>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</si>
  <si>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</si>
  <si>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</si>
  <si>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</si>
  <si>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</si>
  <si>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</si>
  <si>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</si>
  <si>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</si>
  <si>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</si>
  <si>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</si>
  <si>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</si>
  <si>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</si>
  <si>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</si>
  <si>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</si>
  <si>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</si>
  <si>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</si>
  <si>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</si>
  <si>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</si>
  <si>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</si>
  <si>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</si>
  <si>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</si>
  <si>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</si>
  <si>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</si>
  <si>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</si>
  <si>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</si>
  <si>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</si>
  <si>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</si>
  <si>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</si>
  <si>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</si>
  <si>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</si>
  <si>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</si>
  <si>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</si>
  <si>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</si>
  <si>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</si>
  <si>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</si>
  <si>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</si>
  <si>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</si>
  <si>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</si>
  <si>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</si>
  <si>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</si>
  <si>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</si>
  <si>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</si>
  <si>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</si>
  <si>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</si>
  <si>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</si>
  <si>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</si>
  <si>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</si>
  <si>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</si>
  <si>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</si>
  <si>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</si>
  <si>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</si>
  <si>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</si>
  <si>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</si>
  <si>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</si>
  <si>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</si>
  <si>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</si>
  <si>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</si>
  <si>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</si>
  <si>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</si>
  <si>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</si>
  <si>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</si>
  <si>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</si>
  <si>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</si>
  <si>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</si>
  <si>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</si>
  <si>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</si>
  <si>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</si>
  <si>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</si>
  <si>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</si>
  <si>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</si>
  <si>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</si>
  <si>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</si>
  <si>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</si>
  <si>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</si>
  <si>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</si>
  <si>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</si>
  <si>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</si>
  <si>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</si>
  <si>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</si>
  <si>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</si>
  <si>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</si>
  <si>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</si>
  <si>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</si>
  <si>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</si>
  <si>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</si>
  <si>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</si>
  <si>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</si>
  <si>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</si>
  <si>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</si>
  <si>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</si>
  <si>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</si>
  <si>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</si>
  <si>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</si>
  <si>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</si>
  <si>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</si>
  <si>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</si>
  <si>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</si>
  <si>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</si>
  <si>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</si>
  <si>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</si>
  <si>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</si>
  <si>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</si>
  <si>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</si>
  <si>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</si>
  <si>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</si>
  <si>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</si>
  <si>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</si>
  <si>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</si>
  <si>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</si>
  <si>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</si>
  <si>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</si>
  <si>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</si>
  <si>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</si>
  <si>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</si>
  <si>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</si>
  <si>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</si>
  <si>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</si>
  <si>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</si>
  <si>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</si>
  <si>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</si>
  <si>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</si>
  <si>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</si>
  <si>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</si>
  <si>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</si>
  <si>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</si>
  <si>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</si>
  <si>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</si>
  <si>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</si>
  <si>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</si>
  <si>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</si>
  <si>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</si>
  <si>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</si>
  <si>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</si>
  <si>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</si>
  <si>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</si>
  <si>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</si>
  <si>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</si>
  <si>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</si>
  <si>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</si>
  <si>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</si>
  <si>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</si>
  <si>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</si>
  <si>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</si>
  <si>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</si>
  <si>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</si>
  <si>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</si>
  <si>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</si>
  <si>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</si>
  <si>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</si>
  <si>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</si>
  <si>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</si>
  <si>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</si>
  <si>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</si>
  <si>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</si>
  <si>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</si>
  <si>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</si>
  <si>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</si>
  <si>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</si>
  <si>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</si>
  <si>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</si>
  <si>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</si>
  <si>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</si>
  <si>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</si>
  <si>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</si>
  <si>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</si>
  <si>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</si>
  <si>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</si>
  <si>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</si>
  <si>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</si>
  <si>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</si>
  <si>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</si>
  <si>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</si>
  <si>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</si>
  <si>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</si>
  <si>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</si>
  <si>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</si>
  <si>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</si>
  <si>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</si>
  <si>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</si>
  <si>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</si>
  <si>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</si>
  <si>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</si>
  <si>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</si>
  <si>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</si>
  <si>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</si>
  <si>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</si>
  <si>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</si>
  <si>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</si>
  <si>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</si>
  <si>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</si>
  <si>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</si>
  <si>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</si>
  <si>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</si>
  <si>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</si>
  <si>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</si>
  <si>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</si>
  <si>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</si>
  <si>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</si>
  <si>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</si>
  <si>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</si>
  <si>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</si>
  <si>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</si>
  <si>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</si>
  <si>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</si>
  <si>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</si>
  <si>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</si>
  <si>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</si>
  <si>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</si>
  <si>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</si>
  <si>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</si>
  <si>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</si>
  <si>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</si>
  <si>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</si>
  <si>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</si>
  <si>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</si>
  <si>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</si>
  <si>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</si>
  <si>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</si>
  <si>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</si>
  <si>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</si>
  <si>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</si>
  <si>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</si>
  <si>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</si>
  <si>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</si>
  <si>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</si>
  <si>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</si>
  <si>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</si>
  <si>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</si>
  <si>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</si>
  <si>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</si>
  <si>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</si>
  <si>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</si>
  <si>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</si>
  <si>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</si>
  <si>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</si>
  <si>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</si>
  <si>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</si>
  <si>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</si>
  <si>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</si>
  <si>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</si>
  <si>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</si>
  <si>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</si>
  <si>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</si>
  <si>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</si>
  <si>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</si>
  <si>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</si>
  <si>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</si>
  <si>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</si>
  <si>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</si>
  <si>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</si>
  <si>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</si>
  <si>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</si>
  <si>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</si>
  <si>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</si>
  <si>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</si>
  <si>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</si>
  <si>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</si>
  <si>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</si>
  <si>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</si>
  <si>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</si>
  <si>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</si>
  <si>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</si>
  <si>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</si>
  <si>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</si>
  <si>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</si>
  <si>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</si>
  <si>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</si>
  <si>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</si>
  <si>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</si>
  <si>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</si>
  <si>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</si>
  <si>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</si>
  <si>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</si>
  <si>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</si>
  <si>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</si>
  <si>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</si>
  <si>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</si>
  <si>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</si>
  <si>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</si>
  <si>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</si>
  <si>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</si>
  <si>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</si>
  <si>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</si>
  <si>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</si>
  <si>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</si>
  <si>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</si>
  <si>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</si>
  <si>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</si>
  <si>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</si>
  <si>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</si>
  <si>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</si>
  <si>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</si>
  <si>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</si>
  <si>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</si>
  <si>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</si>
  <si>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</si>
  <si>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</si>
  <si>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</si>
  <si>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</si>
  <si>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</si>
  <si>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</si>
  <si>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</si>
  <si>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</si>
  <si>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</si>
  <si>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</si>
  <si>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</si>
  <si>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</si>
  <si>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</si>
  <si>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</si>
  <si>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</si>
  <si>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</si>
  <si>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</si>
  <si>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</si>
  <si>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</si>
  <si>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</si>
  <si>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</si>
  <si>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</si>
  <si>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</si>
  <si>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</si>
  <si>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</si>
  <si>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</si>
  <si>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</si>
  <si>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</si>
  <si>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</si>
  <si>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</si>
  <si>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</si>
  <si>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</si>
  <si>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</si>
  <si>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</si>
  <si>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</si>
  <si>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</si>
  <si>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</si>
  <si>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</si>
  <si>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</si>
  <si>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</si>
  <si>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</si>
  <si>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</si>
  <si>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</si>
  <si>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</si>
  <si>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</si>
  <si>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</si>
  <si>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</si>
  <si>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</si>
  <si>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</si>
  <si>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</si>
  <si>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</si>
  <si>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</si>
  <si>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</si>
  <si>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</si>
  <si>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</si>
  <si>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</si>
  <si>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</si>
  <si>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</si>
  <si>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</si>
  <si>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</si>
  <si>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</si>
  <si>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</si>
  <si>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</si>
  <si>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</si>
  <si>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</si>
  <si>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</si>
  <si>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</si>
  <si>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</si>
  <si>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</si>
  <si>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</si>
  <si>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</si>
  <si>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</si>
  <si>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</si>
  <si>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</si>
  <si>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</si>
  <si>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</si>
  <si>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</si>
  <si>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</si>
  <si>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</si>
  <si>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</si>
  <si>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</si>
  <si>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</si>
  <si>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</si>
  <si>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</si>
  <si>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</si>
  <si>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</si>
  <si>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</si>
  <si>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</si>
  <si>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</si>
  <si>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</si>
  <si>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</si>
  <si>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</si>
  <si>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</si>
  <si>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</si>
  <si>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</si>
  <si>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</si>
  <si>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</si>
  <si>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</si>
  <si>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</si>
  <si>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</si>
  <si>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</si>
  <si>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</si>
  <si>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</si>
  <si>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</si>
  <si>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</si>
  <si>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</si>
  <si>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</si>
  <si>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</si>
  <si>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</si>
  <si>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</si>
  <si>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</si>
  <si>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</si>
  <si>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</si>
  <si>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</si>
  <si>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</si>
  <si>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</si>
  <si>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</si>
  <si>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</si>
  <si>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</si>
  <si>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</si>
  <si>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</si>
  <si>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</si>
  <si>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</si>
  <si>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</si>
  <si>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</si>
  <si>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</si>
  <si>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</si>
  <si>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</si>
  <si>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</si>
  <si>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</si>
  <si>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</si>
  <si>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</si>
  <si>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</si>
  <si>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</si>
  <si>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</si>
  <si>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</si>
  <si>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</si>
  <si>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</si>
  <si>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</si>
  <si>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</si>
  <si>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</si>
  <si>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</si>
  <si>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</si>
  <si>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</si>
  <si>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</si>
  <si>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</si>
  <si>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</si>
  <si>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</si>
  <si>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</si>
  <si>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</si>
  <si>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</si>
  <si>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</si>
  <si>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</si>
  <si>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</si>
  <si>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</si>
  <si>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</si>
  <si>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</si>
  <si>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</si>
  <si>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</si>
  <si>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</si>
  <si>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</si>
  <si>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</si>
  <si>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</si>
  <si>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</si>
  <si>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</si>
  <si>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</si>
  <si>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</si>
  <si>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</si>
  <si>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</si>
  <si>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</si>
  <si>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</si>
  <si>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</si>
  <si>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</si>
  <si>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</si>
  <si>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</si>
  <si>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</si>
  <si>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</si>
  <si>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</si>
  <si>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</si>
  <si>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</si>
  <si>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</si>
  <si>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</si>
  <si>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</si>
  <si>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</si>
  <si>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</si>
  <si>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</si>
  <si>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</si>
  <si>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</si>
  <si>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</si>
  <si>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</si>
  <si>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</si>
  <si>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</si>
  <si>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</si>
  <si>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</si>
  <si>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</si>
  <si>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</si>
  <si>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</si>
  <si>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</si>
  <si>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</si>
  <si>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</si>
  <si>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</si>
  <si>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</si>
  <si>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</si>
  <si>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</si>
  <si>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</si>
  <si>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</si>
  <si>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</si>
  <si>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</si>
  <si>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</si>
  <si>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</si>
  <si>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</si>
  <si>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</si>
  <si>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</si>
  <si>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</si>
  <si>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</si>
  <si>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</si>
  <si>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</si>
  <si>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</si>
  <si>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</si>
  <si>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</si>
  <si>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</si>
  <si>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</si>
  <si>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</si>
  <si>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</si>
  <si>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</si>
  <si>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</si>
  <si>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</si>
  <si>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</si>
  <si>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</si>
  <si>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</si>
  <si>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</si>
  <si>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</si>
  <si>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</si>
  <si>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</si>
  <si>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</si>
  <si>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</si>
  <si>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</si>
  <si>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</si>
  <si>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</si>
  <si>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</si>
  <si>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</si>
  <si>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</si>
  <si>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</si>
  <si>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</si>
  <si>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</si>
  <si>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</si>
  <si>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</si>
  <si>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</si>
  <si>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</si>
  <si>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</si>
  <si>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</si>
  <si>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</si>
  <si>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</si>
  <si>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</si>
  <si>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</si>
  <si>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</si>
  <si>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</si>
  <si>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</si>
  <si>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</si>
  <si>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</si>
  <si>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</si>
  <si>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</si>
  <si>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</si>
  <si>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</si>
  <si>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</si>
  <si>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</si>
  <si>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</si>
  <si>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</si>
  <si>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</si>
  <si>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</si>
  <si>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</si>
  <si>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</si>
  <si>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</si>
  <si>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</si>
  <si>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</si>
  <si>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</si>
  <si>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</si>
  <si>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</si>
  <si>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</si>
  <si>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</si>
  <si>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</si>
  <si>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</si>
  <si>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</si>
  <si>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</si>
  <si>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</si>
  <si>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</si>
  <si>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</si>
  <si>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</si>
  <si>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</si>
  <si>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</si>
  <si>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</si>
  <si>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</si>
  <si>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</si>
  <si>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</si>
  <si>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</si>
  <si>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</si>
  <si>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</si>
  <si>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</si>
  <si>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</si>
  <si>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</si>
  <si>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</si>
  <si>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</si>
  <si>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</si>
  <si>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</si>
  <si>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</si>
  <si>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</si>
  <si>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</si>
  <si>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</si>
  <si>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</si>
  <si>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</si>
  <si>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</si>
  <si>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</si>
  <si>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</si>
  <si>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</si>
  <si>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</si>
  <si>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</si>
  <si>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</si>
  <si>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</si>
  <si>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</si>
  <si>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</si>
  <si>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</si>
  <si>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</si>
  <si>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</si>
  <si>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</si>
  <si>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</si>
  <si>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</si>
  <si>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</si>
  <si>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</si>
  <si>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</si>
  <si>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</si>
  <si>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</si>
  <si>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</si>
  <si>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</si>
  <si>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</si>
  <si>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</si>
  <si>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</si>
  <si>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</si>
  <si>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</si>
  <si>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</si>
  <si>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</si>
  <si>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</si>
  <si>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</si>
  <si>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</si>
  <si>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</si>
  <si>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</si>
  <si>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</si>
  <si>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</si>
  <si>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</si>
  <si>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</si>
  <si>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</si>
  <si>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</si>
  <si>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</si>
  <si>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</si>
  <si>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</si>
  <si>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</si>
  <si>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</si>
  <si>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</si>
  <si>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</si>
  <si>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</si>
  <si>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</si>
  <si>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</si>
  <si>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</si>
  <si>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</si>
  <si>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</si>
  <si>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</si>
  <si>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</si>
  <si>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</si>
  <si>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</si>
  <si>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</si>
  <si>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</si>
  <si>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</si>
  <si>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</si>
  <si>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</si>
  <si>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</si>
  <si>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</si>
  <si>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</si>
  <si>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</si>
  <si>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</si>
  <si>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</si>
  <si>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</si>
  <si>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</si>
  <si>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</si>
  <si>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</si>
  <si>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</si>
  <si>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</si>
  <si>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</si>
  <si>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</si>
  <si>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</si>
  <si>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</si>
  <si>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</si>
  <si>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</si>
  <si>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</si>
  <si>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</si>
  <si>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</si>
  <si>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</si>
  <si>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</si>
  <si>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</si>
  <si>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</si>
  <si>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</si>
  <si>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</si>
  <si>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</si>
  <si>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</si>
  <si>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</si>
  <si>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</si>
  <si>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</si>
  <si>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</si>
  <si>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</si>
  <si>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</si>
  <si>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</si>
  <si>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</si>
  <si>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</si>
  <si>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</si>
  <si>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</si>
  <si>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</si>
  <si>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</si>
  <si>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</si>
  <si>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</si>
  <si>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</si>
  <si>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</si>
  <si>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</si>
  <si>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</si>
  <si>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</si>
  <si>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</si>
  <si>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</si>
  <si>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</si>
  <si>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</si>
  <si>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</si>
  <si>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</si>
  <si>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</si>
  <si>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</si>
  <si>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</si>
  <si>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</si>
  <si>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</si>
  <si>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</si>
  <si>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</si>
  <si>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</si>
  <si>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</si>
  <si>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</si>
  <si>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</si>
  <si>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</si>
  <si>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</si>
  <si>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</si>
  <si>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</si>
  <si>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</si>
  <si>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</si>
  <si>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</si>
  <si>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</si>
  <si>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</si>
  <si>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</si>
  <si>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</si>
  <si>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</si>
  <si>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</si>
  <si>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</si>
  <si>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</si>
  <si>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</si>
  <si>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</si>
  <si>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</si>
  <si>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</si>
  <si>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</si>
  <si>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</si>
  <si>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</si>
  <si>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</si>
  <si>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</si>
  <si>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</si>
  <si>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</si>
  <si>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</si>
  <si>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</si>
  <si>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</si>
  <si>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</si>
  <si>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</si>
  <si>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</si>
  <si>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</si>
  <si>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</si>
  <si>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</si>
  <si>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</si>
  <si>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</si>
  <si>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</si>
  <si>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</si>
  <si>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</si>
  <si>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</si>
  <si>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</si>
  <si>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</si>
  <si>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</si>
  <si>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</si>
  <si>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</si>
  <si>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</si>
  <si>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</si>
  <si>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</si>
  <si>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</si>
  <si>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</si>
  <si>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</si>
  <si>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</si>
  <si>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</si>
  <si>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</si>
  <si>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</si>
  <si>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</si>
  <si>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</si>
  <si>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</si>
  <si>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</si>
  <si>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</si>
  <si>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</si>
  <si>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</si>
  <si>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</si>
  <si>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</si>
  <si>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</si>
  <si>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</si>
  <si>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</si>
  <si>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</si>
  <si>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</si>
  <si>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</si>
  <si>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</si>
  <si>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</si>
  <si>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</si>
  <si>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</si>
  <si>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</si>
  <si>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</si>
  <si>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</si>
  <si>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</si>
  <si>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</si>
  <si>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</si>
  <si>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</si>
  <si>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</si>
  <si>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</si>
  <si>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</si>
  <si>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</si>
  <si>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</si>
  <si>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</si>
  <si>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</si>
  <si>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</si>
  <si>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</si>
  <si>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</si>
  <si>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</si>
  <si>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</si>
  <si>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</si>
  <si>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</si>
  <si>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</si>
  <si>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</si>
  <si>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</si>
  <si>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</si>
  <si>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</si>
  <si>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</si>
  <si>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</si>
  <si>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</si>
  <si>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</si>
  <si>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</si>
  <si>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</si>
  <si>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</si>
  <si>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</si>
  <si>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</si>
  <si>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</si>
  <si>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</si>
  <si>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</si>
  <si>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</si>
  <si>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</si>
  <si>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</si>
  <si>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</si>
  <si>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</si>
  <si>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</si>
  <si>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</si>
  <si>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</si>
  <si>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</si>
  <si>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</si>
  <si>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</si>
  <si>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</si>
  <si>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</si>
  <si>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</si>
  <si>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</si>
  <si>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</si>
  <si>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</si>
  <si>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</si>
  <si>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</si>
  <si>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</si>
  <si>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</si>
  <si>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</si>
  <si>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</si>
  <si>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</si>
  <si>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</si>
  <si>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</si>
  <si>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</si>
  <si>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</si>
  <si>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</si>
  <si>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</si>
  <si>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</si>
  <si>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</si>
  <si>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</si>
  <si>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</si>
  <si>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</si>
  <si>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</si>
  <si>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</si>
  <si>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</si>
  <si>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</si>
  <si>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</si>
  <si>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</si>
  <si>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</si>
  <si>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</si>
  <si>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</si>
  <si>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</si>
  <si>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</si>
  <si>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</si>
  <si>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</si>
  <si>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</si>
  <si>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</si>
  <si>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</si>
  <si>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</si>
  <si>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</si>
  <si>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</si>
  <si>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</si>
  <si>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</si>
  <si>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</si>
  <si>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</si>
  <si>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</si>
  <si>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</si>
  <si>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</si>
  <si>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</si>
  <si>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</si>
  <si>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</si>
  <si>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</si>
  <si>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</si>
  <si>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</si>
  <si>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</si>
  <si>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</si>
  <si>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</si>
  <si>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</si>
  <si>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</si>
  <si>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</si>
  <si>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</si>
  <si>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</si>
  <si>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</si>
  <si>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</si>
  <si>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</si>
  <si>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</si>
  <si>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</si>
  <si>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</si>
  <si>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</si>
  <si>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</si>
  <si>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</si>
  <si>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</si>
  <si>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</si>
  <si>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</si>
  <si>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</si>
  <si>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</si>
  <si>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</si>
  <si>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</si>
  <si>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</si>
  <si>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</si>
  <si>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</si>
  <si>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</si>
  <si>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</si>
  <si>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</si>
  <si>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</si>
  <si>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</si>
  <si>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</si>
  <si>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</si>
  <si>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</si>
  <si>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</si>
  <si>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</si>
  <si>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</si>
  <si>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</si>
  <si>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</si>
  <si>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</si>
  <si>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</si>
  <si>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</si>
  <si>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</si>
  <si>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</si>
  <si>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</si>
  <si>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</si>
  <si>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</si>
  <si>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</si>
  <si>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</si>
  <si>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</si>
  <si>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</si>
  <si>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</si>
  <si>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</si>
  <si>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</si>
  <si>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</si>
  <si>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</si>
  <si>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</si>
  <si>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</si>
  <si>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</si>
  <si>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</si>
  <si>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</si>
  <si>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</si>
  <si>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</si>
  <si>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</si>
  <si>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</si>
  <si>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</si>
  <si>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</si>
  <si>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</si>
  <si>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</si>
  <si>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</si>
  <si>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</si>
  <si>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</si>
  <si>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</si>
  <si>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</si>
  <si>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</si>
  <si>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</si>
  <si>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</si>
  <si>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</si>
  <si>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</si>
  <si>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</si>
  <si>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</si>
  <si>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</si>
  <si>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</si>
  <si>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</si>
  <si>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</si>
  <si>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</si>
  <si>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</si>
  <si>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</si>
  <si>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</si>
  <si>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</si>
  <si>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</si>
  <si>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</si>
  <si>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</si>
  <si>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</si>
  <si>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</si>
  <si>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</si>
  <si>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</si>
  <si>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</si>
  <si>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</si>
  <si>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</si>
  <si>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</si>
  <si>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</si>
  <si>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</si>
  <si>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</si>
  <si>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</si>
  <si>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</si>
  <si>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</si>
  <si>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</si>
  <si>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</si>
  <si>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</si>
  <si>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</si>
  <si>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</si>
  <si>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</si>
  <si>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</si>
  <si>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</si>
  <si>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</si>
  <si>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</si>
  <si>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</si>
  <si>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</si>
  <si>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</si>
  <si>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</si>
  <si>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</si>
  <si>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</si>
  <si>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</si>
  <si>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</si>
  <si>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</si>
  <si>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</si>
  <si>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</si>
  <si>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</si>
  <si>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</si>
  <si>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</si>
  <si>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</si>
  <si>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</si>
  <si>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</si>
  <si>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</si>
  <si>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</si>
  <si>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</si>
  <si>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</si>
  <si>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</si>
  <si>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</si>
  <si>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</si>
  <si>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</si>
  <si>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</si>
  <si>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</si>
  <si>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</si>
  <si>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</si>
  <si>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</si>
  <si>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</si>
  <si>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</si>
  <si>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</si>
  <si>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</si>
  <si>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</si>
  <si>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</si>
  <si>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</si>
  <si>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</si>
  <si>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</si>
  <si>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</si>
  <si>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</si>
  <si>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</si>
  <si>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</si>
  <si>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</si>
  <si>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</si>
  <si>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</si>
  <si>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</si>
  <si>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</si>
  <si>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</si>
  <si>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</si>
  <si>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</si>
  <si>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</si>
  <si>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</si>
  <si>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</si>
  <si>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</si>
  <si>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</si>
  <si>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</si>
  <si>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</si>
  <si>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</si>
  <si>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</si>
  <si>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</si>
  <si>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</si>
  <si>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</si>
  <si>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</si>
  <si>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</si>
  <si>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</si>
  <si>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</si>
  <si>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</si>
  <si>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</si>
  <si>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</si>
  <si>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</si>
  <si>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</si>
  <si>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</si>
  <si>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</si>
  <si>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</si>
  <si>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</si>
  <si>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</si>
  <si>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</si>
  <si>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</si>
  <si>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</si>
  <si>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</si>
  <si>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</si>
  <si>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</si>
  <si>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</si>
  <si>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</si>
  <si>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</si>
  <si>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</si>
  <si>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</si>
  <si>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</si>
  <si>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</si>
  <si>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</si>
  <si>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</si>
  <si>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</si>
  <si>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</si>
  <si>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</si>
  <si>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</si>
  <si>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</si>
  <si>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</si>
  <si>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</si>
  <si>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</si>
  <si>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</si>
  <si>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</si>
  <si>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</si>
  <si>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</si>
  <si>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</si>
  <si>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</si>
  <si>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</si>
  <si>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</si>
  <si>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</si>
  <si>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</si>
  <si>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</si>
  <si>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</si>
  <si>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</si>
  <si>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</si>
  <si>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</si>
  <si>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</si>
  <si>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</si>
  <si>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</si>
  <si>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</si>
  <si>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</si>
  <si>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</si>
  <si>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</si>
  <si>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</si>
  <si>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</si>
  <si>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</si>
  <si>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</si>
  <si>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</si>
  <si>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</si>
  <si>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</si>
  <si>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</si>
  <si>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</si>
  <si>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</si>
  <si>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</si>
  <si>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</si>
  <si>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</si>
  <si>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</si>
  <si>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</si>
  <si>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</si>
  <si>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</si>
  <si>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</si>
  <si>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</si>
  <si>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</si>
  <si>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</si>
  <si>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</si>
  <si>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</si>
  <si>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</si>
  <si>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</si>
  <si>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</si>
  <si>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</si>
  <si>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</si>
  <si>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</si>
  <si>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</si>
  <si>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</si>
  <si>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</si>
  <si>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</si>
  <si>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</si>
  <si>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</si>
  <si>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</si>
  <si>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</si>
  <si>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</si>
  <si>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</si>
  <si>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</si>
  <si>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</si>
  <si>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</si>
  <si>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</si>
  <si>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</si>
  <si>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</si>
  <si>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</si>
  <si>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</si>
  <si>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</si>
  <si>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</si>
  <si>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</si>
  <si>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</si>
  <si>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</si>
  <si>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</si>
  <si>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</si>
  <si>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</si>
  <si>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</si>
  <si>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</si>
  <si>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</si>
  <si>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</si>
  <si>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</si>
  <si>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</si>
  <si>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</si>
  <si>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</si>
  <si>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</si>
  <si>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</si>
  <si>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</si>
  <si>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</si>
  <si>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</si>
  <si>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</si>
  <si>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</si>
  <si>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</si>
  <si>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</si>
  <si>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</si>
  <si>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</si>
  <si>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</si>
  <si>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</si>
  <si>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</si>
  <si>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</si>
  <si>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</si>
  <si>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</si>
  <si>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</si>
  <si>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</si>
  <si>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</si>
  <si>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</si>
  <si>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</si>
  <si>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</si>
  <si>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</si>
  <si>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</si>
  <si>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</si>
  <si>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</si>
  <si>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</si>
  <si>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</si>
  <si>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</si>
  <si>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</si>
  <si>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</si>
  <si>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</si>
  <si>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</si>
  <si>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</si>
  <si>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</si>
  <si>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</si>
  <si>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</si>
  <si>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</si>
  <si>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</si>
  <si>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</si>
  <si>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</si>
  <si>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</si>
  <si>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</si>
  <si>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</si>
  <si>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</si>
  <si>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</si>
  <si>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</si>
  <si>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</si>
  <si>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</si>
  <si>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</si>
  <si>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</si>
  <si>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</si>
  <si>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</si>
  <si>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</si>
  <si>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</si>
  <si>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</si>
  <si>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</si>
  <si>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</si>
  <si>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</si>
  <si>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</si>
  <si>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</si>
  <si>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</si>
  <si>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</si>
  <si>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</si>
  <si>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</si>
  <si>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</si>
  <si>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</si>
  <si>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</si>
  <si>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</si>
  <si>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</si>
  <si>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</si>
  <si>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</si>
  <si>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</si>
  <si>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</si>
  <si>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</si>
  <si>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</si>
  <si>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</si>
  <si>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</si>
  <si>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</si>
  <si>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</si>
  <si>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</si>
  <si>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</si>
  <si>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</si>
  <si>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</si>
  <si>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</si>
  <si>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</si>
  <si>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</si>
  <si>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</si>
  <si>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</si>
  <si>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</si>
  <si>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</si>
  <si>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</si>
  <si>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</si>
  <si>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</si>
  <si>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</si>
  <si>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</si>
  <si>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</si>
  <si>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</si>
  <si>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</si>
  <si>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</si>
  <si>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</si>
  <si>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</si>
  <si>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</si>
  <si>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</si>
  <si>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</si>
  <si>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</si>
  <si>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</si>
  <si>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</si>
  <si>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</si>
  <si>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</si>
  <si>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</si>
  <si>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</si>
  <si>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</si>
  <si>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</si>
  <si>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</si>
  <si>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</si>
  <si>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</si>
  <si>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</si>
  <si>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</si>
  <si>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</si>
  <si>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</si>
  <si>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</si>
  <si>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</si>
  <si>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</si>
  <si>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</si>
  <si>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</si>
  <si>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</si>
  <si>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</si>
  <si>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</si>
  <si>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</si>
  <si>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</si>
  <si>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</si>
  <si>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</si>
  <si>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</si>
  <si>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</si>
  <si>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</si>
  <si>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</si>
  <si>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</si>
  <si>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</si>
  <si>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</si>
  <si>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</si>
  <si>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</si>
  <si>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</si>
  <si>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</si>
  <si>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</si>
  <si>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</si>
  <si>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</si>
  <si>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</si>
  <si>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</si>
  <si>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</si>
  <si>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</si>
  <si>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</si>
  <si>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</si>
  <si>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</si>
  <si>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</si>
  <si>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</si>
  <si>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</si>
  <si>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</si>
  <si>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</si>
  <si>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</si>
  <si>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</si>
  <si>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</si>
  <si>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</si>
  <si>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</si>
  <si>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</si>
  <si>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</si>
  <si>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</si>
  <si>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</si>
  <si>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</si>
  <si>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</si>
  <si>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</si>
  <si>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</si>
  <si>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</si>
  <si>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</si>
  <si>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</si>
  <si>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</si>
  <si>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</si>
  <si>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</si>
  <si>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</si>
  <si>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</si>
  <si>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</si>
  <si>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</si>
  <si>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</si>
  <si>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</si>
  <si>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</si>
  <si>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</si>
  <si>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</si>
  <si>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</si>
  <si>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</si>
  <si>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</si>
  <si>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</si>
  <si>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</si>
  <si>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</si>
  <si>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</si>
  <si>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</si>
  <si>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</si>
  <si>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</si>
  <si>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</si>
  <si>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</si>
  <si>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</si>
  <si>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</si>
  <si>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</si>
  <si>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</si>
  <si>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</si>
  <si>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</si>
  <si>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</si>
  <si>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</si>
  <si>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</si>
  <si>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</si>
  <si>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</si>
  <si>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</si>
  <si>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</si>
  <si>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</si>
  <si>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</si>
  <si>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</si>
  <si>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</si>
  <si>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</si>
  <si>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</si>
  <si>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</si>
  <si>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</si>
  <si>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</si>
  <si>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</si>
  <si>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</si>
  <si>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</si>
  <si>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</si>
  <si>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</si>
  <si>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</si>
  <si>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</si>
  <si>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</si>
  <si>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</si>
  <si>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</si>
  <si>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</si>
  <si>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</si>
  <si>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</si>
  <si>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</si>
  <si>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</si>
  <si>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</si>
  <si>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</si>
  <si>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</si>
  <si>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</si>
  <si>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</si>
  <si>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</si>
  <si>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</si>
  <si>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</si>
  <si>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</si>
  <si>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</si>
  <si>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</si>
  <si>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</si>
  <si>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</si>
  <si>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</si>
  <si>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</si>
  <si>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</si>
  <si>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</si>
  <si>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</si>
  <si>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</si>
  <si>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</si>
  <si>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</si>
  <si>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</si>
  <si>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</si>
  <si>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</si>
  <si>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</si>
  <si>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</si>
  <si>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</si>
  <si>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</si>
  <si>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</si>
  <si>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</si>
  <si>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</si>
  <si>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</si>
  <si>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</si>
  <si>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</si>
  <si>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</si>
  <si>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</si>
  <si>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</si>
  <si>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</si>
  <si>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</si>
  <si>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</si>
  <si>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</si>
  <si>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</si>
  <si>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</si>
  <si>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</si>
  <si>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</si>
  <si>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</si>
  <si>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</si>
  <si>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</si>
  <si>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</si>
  <si>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</si>
  <si>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</si>
  <si>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</si>
  <si>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</si>
  <si>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</si>
  <si>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</si>
  <si>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</si>
  <si>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</si>
  <si>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</si>
  <si>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</si>
  <si>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</si>
  <si>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</si>
  <si>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</si>
  <si>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</si>
  <si>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</si>
  <si>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</si>
  <si>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</si>
  <si>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</si>
  <si>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</si>
  <si>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</si>
  <si>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</si>
  <si>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</si>
  <si>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</si>
  <si>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</si>
  <si>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</si>
  <si>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</si>
  <si>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</si>
  <si>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</si>
  <si>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</si>
  <si>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</si>
  <si>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</si>
  <si>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</si>
  <si>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</si>
  <si>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</si>
  <si>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</si>
  <si>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</si>
  <si>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</si>
  <si>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</si>
  <si>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</si>
  <si>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</si>
  <si>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</si>
  <si>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</si>
  <si>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</si>
  <si>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</si>
  <si>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</si>
  <si>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</si>
  <si>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</si>
  <si>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</si>
  <si>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</si>
  <si>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</si>
  <si>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</si>
  <si>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</si>
  <si>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</si>
  <si>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</si>
  <si>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</si>
  <si>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</si>
  <si>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</si>
  <si>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</si>
  <si>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</si>
  <si>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</si>
  <si>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</si>
  <si>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</si>
  <si>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</si>
  <si>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</si>
  <si>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</si>
  <si>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</si>
  <si>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</si>
  <si>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</si>
  <si>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</si>
  <si>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</si>
  <si>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</si>
  <si>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</si>
  <si>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</si>
  <si>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</si>
  <si>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</si>
  <si>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</si>
  <si>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</si>
  <si>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</si>
  <si>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</si>
  <si>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</si>
  <si>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</si>
  <si>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</si>
  <si>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</si>
  <si>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</si>
  <si>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</si>
  <si>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</si>
  <si>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</si>
  <si>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</si>
  <si>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</si>
  <si>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</si>
  <si>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</si>
  <si>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</si>
  <si>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</si>
  <si>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</si>
  <si>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</si>
  <si>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</si>
  <si>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</si>
  <si>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</si>
  <si>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</si>
  <si>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</si>
  <si>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</si>
  <si>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</si>
  <si>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</si>
  <si>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</si>
  <si>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</si>
  <si>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</si>
  <si>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</si>
  <si>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</si>
  <si>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</si>
  <si>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</si>
  <si>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</si>
  <si>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</si>
  <si>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</si>
  <si>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</si>
  <si>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</si>
  <si>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</si>
  <si>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</si>
  <si>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</si>
  <si>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</si>
  <si>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</si>
  <si>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</si>
  <si>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</si>
  <si>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</si>
  <si>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</si>
  <si>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</si>
  <si>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</si>
  <si>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</si>
  <si>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</si>
  <si>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</si>
  <si>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</si>
  <si>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</si>
  <si>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</si>
  <si>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</si>
  <si>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</si>
  <si>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</si>
  <si>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</si>
  <si>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</si>
  <si>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</si>
  <si>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</si>
  <si>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</si>
  <si>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</si>
  <si>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</si>
  <si>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</si>
  <si>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</si>
  <si>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</si>
  <si>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</si>
  <si>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</si>
  <si>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</si>
  <si>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</si>
  <si>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</si>
  <si>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</si>
  <si>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</si>
  <si>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</si>
  <si>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</si>
  <si>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</si>
  <si>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</si>
  <si>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</si>
  <si>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</si>
  <si>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</si>
  <si>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</si>
  <si>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</si>
  <si>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</si>
  <si>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</si>
  <si>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</si>
  <si>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</si>
  <si>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</si>
  <si>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</si>
  <si>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</si>
  <si>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</si>
  <si>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</si>
  <si>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</si>
  <si>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</si>
  <si>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</si>
  <si>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</si>
  <si>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</si>
  <si>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</si>
  <si>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</si>
  <si>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</si>
  <si>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</si>
  <si>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</si>
  <si>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</si>
  <si>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</si>
  <si>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</si>
  <si>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</si>
  <si>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</si>
  <si>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</si>
  <si>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</si>
  <si>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</si>
  <si>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</si>
  <si>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</si>
  <si>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</si>
  <si>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</si>
  <si>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</si>
  <si>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</si>
  <si>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</si>
  <si>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</si>
  <si>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</si>
  <si>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</si>
  <si>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</si>
  <si>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</si>
  <si>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</si>
  <si>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</si>
  <si>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</si>
  <si>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</si>
  <si>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</si>
  <si>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</si>
  <si>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</si>
  <si>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</si>
  <si>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</si>
  <si>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</si>
  <si>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</si>
  <si>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</si>
  <si>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</si>
  <si>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</si>
  <si>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</si>
  <si>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</si>
  <si>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</si>
  <si>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</si>
  <si>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</si>
  <si>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</si>
  <si>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</si>
  <si>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</si>
  <si>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</si>
  <si>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</si>
  <si>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</si>
  <si>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</si>
  <si>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</si>
  <si>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</si>
  <si>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</si>
  <si>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</si>
  <si>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</si>
  <si>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</si>
  <si>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</si>
  <si>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</si>
  <si>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</si>
  <si>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</si>
  <si>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</si>
  <si>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</si>
  <si>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</si>
  <si>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</si>
  <si>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</si>
  <si>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</si>
  <si>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</si>
  <si>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</si>
  <si>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</si>
  <si>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</si>
  <si>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</si>
  <si>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</si>
  <si>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</si>
  <si>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</si>
  <si>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</si>
  <si>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</si>
  <si>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</si>
  <si>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</si>
  <si>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</si>
  <si>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</si>
  <si>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</si>
  <si>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</si>
  <si>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</si>
  <si>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</si>
  <si>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</si>
  <si>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</si>
  <si>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</si>
  <si>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</si>
  <si>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</si>
  <si>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</si>
  <si>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</si>
  <si>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</si>
  <si>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</si>
  <si>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</si>
  <si>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</si>
  <si>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</si>
  <si>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</si>
  <si>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</si>
  <si>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</si>
  <si>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</si>
  <si>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</si>
  <si>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</si>
  <si>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</si>
  <si>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</si>
  <si>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</si>
  <si>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</si>
  <si>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</si>
  <si>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</si>
  <si>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</si>
  <si>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</si>
  <si>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</si>
  <si>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</si>
  <si>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</si>
  <si>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</si>
  <si>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</si>
  <si>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</si>
  <si>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</si>
  <si>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</si>
  <si>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</si>
  <si>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</si>
  <si>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</si>
  <si>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</si>
  <si>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</si>
  <si>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</si>
  <si>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</si>
  <si>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</si>
  <si>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</si>
  <si>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</si>
  <si>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</si>
  <si>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</si>
  <si>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</si>
  <si>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</si>
  <si>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</si>
  <si>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</si>
  <si>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</si>
  <si>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</si>
  <si>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</si>
  <si>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</si>
  <si>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</si>
  <si>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</si>
  <si>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</si>
  <si>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</si>
  <si>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</si>
  <si>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</si>
  <si>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</si>
  <si>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</si>
  <si>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</si>
  <si>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</si>
  <si>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</si>
  <si>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</si>
  <si>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</si>
  <si>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</si>
  <si>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</si>
  <si>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</si>
  <si>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</si>
  <si>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</si>
  <si>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</si>
  <si>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</si>
  <si>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</si>
  <si>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</si>
  <si>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</si>
  <si>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</si>
  <si>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</si>
  <si>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</si>
  <si>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</si>
  <si>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</si>
  <si>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</si>
  <si>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</si>
  <si>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</si>
  <si>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</si>
  <si>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</si>
  <si>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</si>
  <si>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</si>
  <si>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</si>
  <si>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</si>
  <si>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</si>
  <si>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</si>
  <si>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</si>
  <si>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</si>
  <si>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</si>
  <si>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</si>
  <si>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</si>
  <si>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</si>
  <si>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</si>
  <si>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</si>
  <si>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</si>
  <si>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</si>
  <si>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</si>
  <si>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</si>
  <si>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</si>
  <si>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</si>
  <si>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</si>
  <si>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</si>
  <si>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</si>
  <si>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</si>
  <si>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</si>
  <si>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</si>
  <si>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</si>
  <si>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</si>
  <si>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</si>
  <si>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</si>
  <si>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</si>
  <si>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</si>
  <si>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</si>
  <si>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</si>
  <si>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</si>
  <si>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</si>
  <si>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</si>
  <si>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</si>
  <si>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</si>
  <si>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</si>
  <si>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</si>
  <si>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</si>
  <si>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</si>
  <si>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</si>
  <si>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</si>
  <si>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</si>
  <si>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</si>
  <si>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</si>
  <si>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</si>
  <si>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</si>
  <si>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</si>
  <si>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</si>
  <si>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</si>
  <si>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</si>
  <si>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</si>
  <si>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</si>
  <si>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</si>
  <si>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</si>
  <si>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</si>
  <si>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</si>
  <si>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</si>
  <si>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</si>
  <si>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</si>
  <si>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</si>
  <si>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</si>
  <si>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</si>
  <si>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</si>
  <si>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</si>
  <si>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</si>
  <si>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</si>
  <si>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</si>
  <si>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</si>
  <si>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</si>
  <si>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</si>
  <si>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</si>
  <si>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</si>
  <si>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</si>
  <si>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</si>
  <si>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</si>
  <si>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</si>
  <si>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</si>
  <si>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</si>
  <si>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</si>
  <si>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</si>
  <si>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</si>
  <si>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</si>
  <si>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</si>
  <si>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</si>
  <si>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</si>
  <si>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</si>
  <si>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</si>
  <si>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</si>
  <si>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</si>
  <si>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</si>
  <si>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</si>
  <si>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</si>
  <si>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</si>
  <si>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</si>
  <si>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</si>
  <si>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</si>
  <si>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</si>
  <si>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</si>
  <si>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</si>
  <si>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</si>
  <si>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</si>
  <si>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</si>
  <si>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</si>
  <si>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</si>
  <si>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</si>
  <si>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</si>
  <si>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</si>
  <si>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</si>
  <si>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</si>
  <si>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</si>
  <si>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</si>
  <si>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</si>
  <si>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</si>
  <si>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</si>
  <si>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</si>
  <si>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</si>
  <si>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</si>
  <si>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</si>
  <si>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</si>
  <si>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</si>
  <si>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</si>
  <si>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</si>
  <si>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</si>
  <si>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</si>
  <si>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</si>
  <si>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</si>
  <si>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</si>
  <si>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</si>
  <si>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</si>
  <si>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</si>
  <si>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</si>
  <si>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</si>
  <si>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</si>
  <si>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</si>
  <si>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</si>
  <si>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</si>
  <si>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</si>
  <si>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</si>
  <si>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</si>
  <si>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</si>
  <si>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</si>
  <si>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</si>
  <si>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</si>
  <si>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</si>
  <si>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</si>
  <si>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</si>
  <si>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</si>
  <si>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</si>
  <si>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</si>
  <si>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</si>
  <si>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</si>
  <si>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</si>
  <si>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</si>
  <si>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</si>
  <si>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</si>
  <si>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</si>
  <si>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</si>
  <si>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</si>
  <si>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</si>
  <si>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</si>
  <si>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</si>
  <si>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</si>
  <si>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</si>
  <si>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</si>
  <si>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</si>
  <si>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</si>
  <si>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</si>
  <si>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</si>
  <si>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</si>
  <si>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</si>
  <si>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</si>
  <si>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</si>
  <si>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</si>
  <si>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</si>
  <si>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</si>
  <si>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</si>
  <si>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</si>
  <si>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</si>
  <si>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</si>
  <si>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</si>
  <si>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</si>
  <si>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</si>
  <si>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</si>
  <si>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</si>
  <si>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</si>
  <si>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</si>
  <si>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</si>
  <si>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</si>
  <si>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</si>
  <si>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</si>
  <si>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</si>
  <si>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</si>
  <si>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</si>
  <si>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</si>
  <si>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</si>
  <si>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</si>
  <si>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</si>
  <si>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</si>
  <si>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</si>
  <si>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</si>
  <si>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</si>
  <si>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</si>
  <si>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</si>
  <si>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</si>
  <si>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</si>
  <si>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</si>
  <si>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</si>
  <si>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</si>
  <si>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</si>
  <si>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</si>
  <si>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</si>
  <si>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</si>
  <si>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</si>
  <si>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</si>
  <si>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</si>
  <si>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</si>
  <si>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</si>
  <si>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</si>
  <si>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</si>
  <si>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</si>
  <si>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</si>
  <si>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</si>
  <si>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</si>
  <si>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</si>
  <si>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</si>
  <si>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</si>
  <si>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</si>
  <si>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</si>
  <si>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</si>
  <si>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</si>
  <si>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</si>
  <si>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</si>
  <si>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</si>
  <si>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</si>
  <si>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</si>
  <si>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</si>
  <si>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</si>
  <si>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</si>
  <si>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</si>
  <si>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</si>
  <si>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</si>
  <si>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</si>
  <si>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</si>
  <si>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</si>
  <si>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</si>
  <si>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</si>
  <si>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</si>
  <si>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</si>
  <si>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</si>
  <si>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</si>
  <si>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</si>
  <si>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</si>
  <si>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</si>
  <si>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</si>
  <si>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</si>
  <si>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</si>
  <si>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</si>
  <si>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</si>
  <si>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</si>
  <si>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</si>
  <si>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</si>
  <si>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</si>
  <si>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</si>
  <si>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</si>
  <si>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</si>
  <si>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</si>
  <si>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</si>
  <si>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</si>
  <si>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</si>
  <si>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</si>
  <si>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</si>
  <si>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</si>
  <si>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</si>
  <si>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</si>
  <si>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</si>
  <si>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</si>
  <si>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</si>
  <si>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</si>
  <si>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</si>
  <si>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</si>
  <si>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</si>
  <si>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</si>
  <si>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</si>
  <si>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</si>
  <si>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</si>
  <si>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</si>
  <si>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</si>
  <si>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</si>
  <si>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</si>
  <si>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</si>
  <si>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</si>
  <si>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</si>
  <si>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</si>
  <si>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</si>
  <si>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</si>
  <si>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</si>
  <si>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</si>
  <si>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</si>
  <si>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</si>
  <si>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</si>
  <si>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</si>
  <si>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</si>
  <si>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</si>
  <si>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</si>
  <si>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</si>
  <si>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</si>
  <si>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</si>
  <si>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</si>
  <si>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</si>
  <si>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</si>
  <si>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</si>
  <si>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</si>
  <si>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</si>
  <si>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</si>
  <si>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</si>
  <si>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</si>
  <si>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</si>
  <si>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</si>
  <si>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</si>
  <si>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</si>
  <si>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</si>
  <si>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</si>
  <si>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</si>
  <si>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</si>
  <si>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</si>
  <si>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</si>
  <si>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</si>
  <si>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</si>
  <si>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</si>
  <si>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</si>
  <si>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</si>
  <si>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</si>
  <si>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</si>
  <si>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</si>
  <si>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</si>
  <si>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</si>
  <si>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</si>
  <si>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</si>
  <si>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</si>
  <si>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</si>
  <si>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</si>
  <si>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</si>
  <si>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</si>
  <si>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</si>
  <si>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</si>
  <si>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</si>
  <si>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</si>
  <si>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</si>
  <si>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</si>
  <si>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</si>
  <si>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</si>
  <si>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</si>
  <si>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</si>
  <si>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</si>
  <si>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</si>
  <si>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</si>
  <si>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</si>
  <si>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</si>
  <si>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</si>
  <si>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</si>
  <si>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</si>
  <si>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</si>
  <si>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</si>
  <si>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</si>
  <si>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</si>
  <si>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</si>
  <si>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</si>
  <si>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</si>
  <si>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</si>
  <si>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</si>
  <si>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</si>
  <si>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</si>
  <si>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</si>
  <si>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</si>
  <si>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</si>
  <si>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</si>
  <si>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</si>
  <si>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</si>
  <si>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</si>
  <si>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</si>
  <si>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</si>
  <si>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</si>
  <si>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</si>
  <si>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</si>
  <si>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</si>
  <si>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</si>
  <si>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</si>
  <si>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</si>
  <si>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</si>
  <si>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</si>
  <si>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</si>
  <si>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</si>
  <si>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</si>
  <si>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</si>
  <si>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</si>
  <si>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</si>
  <si>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</si>
  <si>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</si>
  <si>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</si>
  <si>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</si>
  <si>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</si>
  <si>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</si>
  <si>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</si>
  <si>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</si>
  <si>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</si>
  <si>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</si>
  <si>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</si>
  <si>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</si>
  <si>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</si>
  <si>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</si>
  <si>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</si>
  <si>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</si>
  <si>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</si>
  <si>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</si>
  <si>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</si>
  <si>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</si>
  <si>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</si>
  <si>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</si>
  <si>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</si>
  <si>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</si>
  <si>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</si>
  <si>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</si>
  <si>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</si>
  <si>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</si>
  <si>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</si>
  <si>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</si>
  <si>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</si>
  <si>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</si>
  <si>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</si>
  <si>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</si>
  <si>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</si>
  <si>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</si>
  <si>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</si>
  <si>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</si>
  <si>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</si>
  <si>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</si>
  <si>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</si>
  <si>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</si>
  <si>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</si>
  <si>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</si>
  <si>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</si>
  <si>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</si>
  <si>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</si>
  <si>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</si>
  <si>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</si>
  <si>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</si>
  <si>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</si>
  <si>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</si>
  <si>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</si>
  <si>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</si>
  <si>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</si>
  <si>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</si>
  <si>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</si>
  <si>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</si>
  <si>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</si>
  <si>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</si>
  <si>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</si>
  <si>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</si>
  <si>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</si>
  <si>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</si>
  <si>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</si>
  <si>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</si>
  <si>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</si>
  <si>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</si>
  <si>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</si>
  <si>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</si>
  <si>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</si>
  <si>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</si>
  <si>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</si>
  <si>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</si>
  <si>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</si>
  <si>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</si>
  <si>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</si>
  <si>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</si>
  <si>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</si>
  <si>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</si>
  <si>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</si>
  <si>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</si>
  <si>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</si>
  <si>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</si>
  <si>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</si>
  <si>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</si>
  <si>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</si>
  <si>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</si>
  <si>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</si>
  <si>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</si>
  <si>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</si>
  <si>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</si>
  <si>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</si>
  <si>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</si>
  <si>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</si>
  <si>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</si>
  <si>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</si>
  <si>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</si>
  <si>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</si>
  <si>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</si>
  <si>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</si>
  <si>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</si>
  <si>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</si>
  <si>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</si>
  <si>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</si>
  <si>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</si>
  <si>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</si>
  <si>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</si>
  <si>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</si>
  <si>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</si>
  <si>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</si>
  <si>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</si>
  <si>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</si>
  <si>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</si>
  <si>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</si>
  <si>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</si>
  <si>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</si>
  <si>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</si>
  <si>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</si>
  <si>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</si>
  <si>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</si>
  <si>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</si>
  <si>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</si>
  <si>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</si>
  <si>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</si>
  <si>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</si>
  <si>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</si>
  <si>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</si>
  <si>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</si>
  <si>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</si>
  <si>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</si>
  <si>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</si>
  <si>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</si>
  <si>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</si>
  <si>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</si>
  <si>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</si>
  <si>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</si>
  <si>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</si>
  <si>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</si>
  <si>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</si>
  <si>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</si>
  <si>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</si>
  <si>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</si>
  <si>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</si>
  <si>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</si>
  <si>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</si>
  <si>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</si>
  <si>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</si>
  <si>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</si>
  <si>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</si>
  <si>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</si>
  <si>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</si>
  <si>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</si>
  <si>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</si>
  <si>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</si>
  <si>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</si>
  <si>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</si>
  <si>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</si>
  <si>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</si>
  <si>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</si>
  <si>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</si>
  <si>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</si>
  <si>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</si>
  <si>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</si>
  <si>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</si>
  <si>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</si>
  <si>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</si>
  <si>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</si>
  <si>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</si>
  <si>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</si>
  <si>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</si>
  <si>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</si>
  <si>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</si>
  <si>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</si>
  <si>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</si>
  <si>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</si>
  <si>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</si>
  <si>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</si>
  <si>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</si>
  <si>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</si>
  <si>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</si>
  <si>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</si>
  <si>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</si>
  <si>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</si>
  <si>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</si>
  <si>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</si>
  <si>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</si>
  <si>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</si>
  <si>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</si>
  <si>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</si>
  <si>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</si>
  <si>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</si>
  <si>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</si>
  <si>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</si>
  <si>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</si>
  <si>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</si>
  <si>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</si>
  <si>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</si>
  <si>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</si>
  <si>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</si>
  <si>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</si>
  <si>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</si>
  <si>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</si>
  <si>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</si>
  <si>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</si>
  <si>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</si>
  <si>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</si>
  <si>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</si>
  <si>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</si>
  <si>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</si>
  <si>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</si>
  <si>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</si>
  <si>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</si>
  <si>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</si>
  <si>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</si>
  <si>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</si>
  <si>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</si>
  <si>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</si>
  <si>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</si>
  <si>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</si>
  <si>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</si>
  <si>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</si>
  <si>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</si>
  <si>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</si>
  <si>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</si>
  <si>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</si>
  <si>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</si>
  <si>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</si>
  <si>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</si>
  <si>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</si>
  <si>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</si>
  <si>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</si>
  <si>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</si>
  <si>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</si>
  <si>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</si>
  <si>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</si>
  <si>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</si>
  <si>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</si>
  <si>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</si>
  <si>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</si>
  <si>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</si>
  <si>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</si>
  <si>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</si>
  <si>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</si>
  <si>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</si>
  <si>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</si>
  <si>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</si>
  <si>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</si>
  <si>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</si>
  <si>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</si>
  <si>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</si>
  <si>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</si>
  <si>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</si>
  <si>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</si>
  <si>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</si>
  <si>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</si>
  <si>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</si>
  <si>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</si>
  <si>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</si>
  <si>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</si>
  <si>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</si>
  <si>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</si>
  <si>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</si>
  <si>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</si>
  <si>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</si>
  <si>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</si>
  <si>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</si>
  <si>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</si>
  <si>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</si>
  <si>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</si>
  <si>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</si>
  <si>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</si>
  <si>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</si>
  <si>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</si>
  <si>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</si>
  <si>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</si>
  <si>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</si>
  <si>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</si>
  <si>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</si>
  <si>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</si>
  <si>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</si>
  <si>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</si>
  <si>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</si>
  <si>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</si>
  <si>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</si>
  <si>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</si>
  <si>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</si>
  <si>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</si>
  <si>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</si>
  <si>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</si>
  <si>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</si>
  <si>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</si>
  <si>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</si>
  <si>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</si>
  <si>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</si>
  <si>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</si>
  <si>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</si>
  <si>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</si>
  <si>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</si>
  <si>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</si>
  <si>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</si>
  <si>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</si>
  <si>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</si>
  <si>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</si>
  <si>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</si>
  <si>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</si>
  <si>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</si>
  <si>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</si>
  <si>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</si>
  <si>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</si>
  <si>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</si>
  <si>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</si>
  <si>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</si>
  <si>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</si>
  <si>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</si>
  <si>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</si>
  <si>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</si>
  <si>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</si>
  <si>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</si>
  <si>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</si>
  <si>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</si>
  <si>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</si>
  <si>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</si>
  <si>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</si>
  <si>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</si>
  <si>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</si>
  <si>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</si>
  <si>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</si>
  <si>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</si>
  <si>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</si>
  <si>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</si>
  <si>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</si>
  <si>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</si>
  <si>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</si>
  <si>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</si>
  <si>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</si>
  <si>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</si>
  <si>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</si>
  <si>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</si>
  <si>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</si>
  <si>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</si>
  <si>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</si>
  <si>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</si>
  <si>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</si>
  <si>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</si>
  <si>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</si>
  <si>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</si>
  <si>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</si>
  <si>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</si>
  <si>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</si>
  <si>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</si>
  <si>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</si>
  <si>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</si>
  <si>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</si>
  <si>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</si>
  <si>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</si>
  <si>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</si>
  <si>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</si>
  <si>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</si>
  <si>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</si>
  <si>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</si>
  <si>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</si>
  <si>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</si>
  <si>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</si>
  <si>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</si>
  <si>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</si>
  <si>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</si>
  <si>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</si>
  <si>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</si>
  <si>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</si>
  <si>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</si>
  <si>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</si>
  <si>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</si>
  <si>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</si>
  <si>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</si>
  <si>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</si>
  <si>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</si>
  <si>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</si>
  <si>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</si>
  <si>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</si>
  <si>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</si>
  <si>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</si>
  <si>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</si>
  <si>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</si>
  <si>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</si>
  <si>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</si>
  <si>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</si>
  <si>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</si>
  <si>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</si>
  <si>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</si>
  <si>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</si>
  <si>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</si>
  <si>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</si>
  <si>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</si>
  <si>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</si>
  <si>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</si>
  <si>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</si>
  <si>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</si>
  <si>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</si>
  <si>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</si>
  <si>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</si>
  <si>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</si>
  <si>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</si>
  <si>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</si>
  <si>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</si>
  <si>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</si>
  <si>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</si>
  <si>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</si>
  <si>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</si>
  <si>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</si>
  <si>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</si>
  <si>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</si>
  <si>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</si>
  <si>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</si>
  <si>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</si>
  <si>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</si>
  <si>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</si>
  <si>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</si>
  <si>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</si>
  <si>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</si>
  <si>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</si>
  <si>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</si>
  <si>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</si>
  <si>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</si>
  <si>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</si>
  <si>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</si>
  <si>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</si>
  <si>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</si>
  <si>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</si>
  <si>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</si>
  <si>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</si>
  <si>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</si>
  <si>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</si>
  <si>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</si>
  <si>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</si>
  <si>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</si>
  <si>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</si>
  <si>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</si>
  <si>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</si>
  <si>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</si>
  <si>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</si>
  <si>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</si>
  <si>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</si>
  <si>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</si>
  <si>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</si>
  <si>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</si>
  <si>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</si>
  <si>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</si>
  <si>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</si>
  <si>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</si>
  <si>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</si>
  <si>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</si>
  <si>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</si>
  <si>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</si>
  <si>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</si>
  <si>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</si>
  <si>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</si>
  <si>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</si>
  <si>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</si>
  <si>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</si>
  <si>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</si>
  <si>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</si>
  <si>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</si>
  <si>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</si>
  <si>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</si>
  <si>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</si>
  <si>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</si>
  <si>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</si>
  <si>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</si>
  <si>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</si>
  <si>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</si>
  <si>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</si>
  <si>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</si>
  <si>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</si>
  <si>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</si>
  <si>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</si>
  <si>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</si>
  <si>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</si>
  <si>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</si>
  <si>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</si>
  <si>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</si>
  <si>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</si>
  <si>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</si>
  <si>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</si>
  <si>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</si>
  <si>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</si>
  <si>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</si>
  <si>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</si>
  <si>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</si>
  <si>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</si>
  <si>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</si>
  <si>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</si>
  <si>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</si>
  <si>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</si>
  <si>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</si>
  <si>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</si>
  <si>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</si>
  <si>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</si>
  <si>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</si>
  <si>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</si>
  <si>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</si>
  <si>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</si>
  <si>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</si>
  <si>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</si>
  <si>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</si>
  <si>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</si>
  <si>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</si>
  <si>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</si>
  <si>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</si>
  <si>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</si>
  <si>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</si>
  <si>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</si>
  <si>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</si>
  <si>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</si>
  <si>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</si>
  <si>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</si>
  <si>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</si>
  <si>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</si>
  <si>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</si>
  <si>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</si>
  <si>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</si>
  <si>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</si>
  <si>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</si>
  <si>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</si>
  <si>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</si>
  <si>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</si>
  <si>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</si>
  <si>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</si>
  <si>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</si>
  <si>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</si>
  <si>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</si>
  <si>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</si>
  <si>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</si>
  <si>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</si>
  <si>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</si>
  <si>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</si>
  <si>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</si>
  <si>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</si>
  <si>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</si>
  <si>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</si>
  <si>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</si>
  <si>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</si>
  <si>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</si>
  <si>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</si>
  <si>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</si>
  <si>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</si>
  <si>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</si>
  <si>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</si>
  <si>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</si>
  <si>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</si>
  <si>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</si>
  <si>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</si>
  <si>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</si>
  <si>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</si>
  <si>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</si>
  <si>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</si>
  <si>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</si>
  <si>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</si>
  <si>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</si>
  <si>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</si>
  <si>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</si>
  <si>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</si>
  <si>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</si>
  <si>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</si>
  <si>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</si>
  <si>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</si>
  <si>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</si>
  <si>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</si>
  <si>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</si>
  <si>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</si>
  <si>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</si>
  <si>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</si>
  <si>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</si>
  <si>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</si>
  <si>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</si>
  <si>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</si>
  <si>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</si>
  <si>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</si>
  <si>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</si>
  <si>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</si>
  <si>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</si>
  <si>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</si>
  <si>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</si>
  <si>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</si>
  <si>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</si>
  <si>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</si>
  <si>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</si>
  <si>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</si>
  <si>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</si>
  <si>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</si>
  <si>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</si>
  <si>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</si>
  <si>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</si>
  <si>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</si>
  <si>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</si>
  <si>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</si>
  <si>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</si>
  <si>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</si>
  <si>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</si>
  <si>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</si>
  <si>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</si>
  <si>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</si>
  <si>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</si>
  <si>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</si>
  <si>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</si>
  <si>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</si>
  <si>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</si>
  <si>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</si>
  <si>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</si>
  <si>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</si>
  <si>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</si>
  <si>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</si>
  <si>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</si>
  <si>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</si>
  <si>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</si>
  <si>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</si>
  <si>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</si>
  <si>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</si>
  <si>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</si>
  <si>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</si>
  <si>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</si>
  <si>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</si>
  <si>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</si>
  <si>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</si>
  <si>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</si>
  <si>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</si>
  <si>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</si>
  <si>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</si>
  <si>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</si>
  <si>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</si>
  <si>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</si>
  <si>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</si>
  <si>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</si>
  <si>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</si>
  <si>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</si>
  <si>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</si>
  <si>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</si>
  <si>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</si>
  <si>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</si>
  <si>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</si>
  <si>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</si>
  <si>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</si>
  <si>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</si>
  <si>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</si>
  <si>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</si>
  <si>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</si>
  <si>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</si>
  <si>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</si>
  <si>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</si>
  <si>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</si>
  <si>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</si>
  <si>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</si>
  <si>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</si>
  <si>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</si>
  <si>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</si>
  <si>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</si>
  <si>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</si>
  <si>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</si>
  <si>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</si>
  <si>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</si>
  <si>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</si>
  <si>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</si>
  <si>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</si>
  <si>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</si>
  <si>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</si>
  <si>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</si>
  <si>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</si>
  <si>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</si>
  <si>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</si>
  <si>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</si>
  <si>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</si>
  <si>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</si>
  <si>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</si>
  <si>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</si>
  <si>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</si>
  <si>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</si>
  <si>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</si>
  <si>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</si>
  <si>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</si>
  <si>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</si>
  <si>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</si>
  <si>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</si>
  <si>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</si>
  <si>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</si>
  <si>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</si>
  <si>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</si>
  <si>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</si>
  <si>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</si>
  <si>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</si>
  <si>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</si>
  <si>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</si>
  <si>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</si>
  <si>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</si>
  <si>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</si>
  <si>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</si>
  <si>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</si>
  <si>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</si>
  <si>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</si>
  <si>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</si>
  <si>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</si>
  <si>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</si>
  <si>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</si>
  <si>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</si>
  <si>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</si>
  <si>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</si>
  <si>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</si>
  <si>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</si>
  <si>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</si>
  <si>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</si>
  <si>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</si>
  <si>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</si>
  <si>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</si>
  <si>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</si>
  <si>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</si>
  <si>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</si>
  <si>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</si>
  <si>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</si>
  <si>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</si>
  <si>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</si>
  <si>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</si>
  <si>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</si>
  <si>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</si>
  <si>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</si>
  <si>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</si>
  <si>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</si>
  <si>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</si>
  <si>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</si>
  <si>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</si>
  <si>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</si>
  <si>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</si>
  <si>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</si>
  <si>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</si>
  <si>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</si>
  <si>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</si>
  <si>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</si>
  <si>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</si>
  <si>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</si>
  <si>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</si>
  <si>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</si>
  <si>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</si>
  <si>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</si>
  <si>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</si>
  <si>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</si>
  <si>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</si>
  <si>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</si>
  <si>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</si>
  <si>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</si>
  <si>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</si>
  <si>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</si>
  <si>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</si>
  <si>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</si>
  <si>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</si>
  <si>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</si>
  <si>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</si>
  <si>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</si>
  <si>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</si>
  <si>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</si>
  <si>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</si>
  <si>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</si>
  <si>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</si>
  <si>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</si>
  <si>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</si>
  <si>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</si>
  <si>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</si>
  <si>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</si>
  <si>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</si>
  <si>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</si>
  <si>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</si>
  <si>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</si>
  <si>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</si>
  <si>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</si>
  <si>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</si>
  <si>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</si>
  <si>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</si>
  <si>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</si>
  <si>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</si>
  <si>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</si>
  <si>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</si>
  <si>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</si>
  <si>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</si>
  <si>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</si>
  <si>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</si>
  <si>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</si>
  <si>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</si>
  <si>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</si>
  <si>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</si>
  <si>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</si>
  <si>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</si>
  <si>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</si>
  <si>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</si>
  <si>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</si>
  <si>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</si>
  <si>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</si>
  <si>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</si>
  <si>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</si>
  <si>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</si>
  <si>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</si>
  <si>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</si>
  <si>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</si>
  <si>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</si>
  <si>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</si>
  <si>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</si>
  <si>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</si>
  <si>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</si>
  <si>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</si>
  <si>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</si>
  <si>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</si>
  <si>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</si>
  <si>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</si>
  <si>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</si>
  <si>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</si>
  <si>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</si>
  <si>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</si>
  <si>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</si>
  <si>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</si>
  <si>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</si>
  <si>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</si>
  <si>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</si>
  <si>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</si>
  <si>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</si>
  <si>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</si>
  <si>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</si>
  <si>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</si>
  <si>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</si>
  <si>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</si>
  <si>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</si>
  <si>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</si>
  <si>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</si>
  <si>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</si>
  <si>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</si>
  <si>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</si>
  <si>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</si>
  <si>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</si>
  <si>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</si>
  <si>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</si>
  <si>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</si>
  <si>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</si>
  <si>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</si>
  <si>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</si>
  <si>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</si>
  <si>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</si>
  <si>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</si>
  <si>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</si>
  <si>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</si>
  <si>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</si>
  <si>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</si>
  <si>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</si>
  <si>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</si>
  <si>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</si>
  <si>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</si>
  <si>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</si>
  <si>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</si>
  <si>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</si>
  <si>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</si>
  <si>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</si>
  <si>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</si>
  <si>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</si>
  <si>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</si>
  <si>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</si>
  <si>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</si>
  <si>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</si>
  <si>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</si>
  <si>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</si>
  <si>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</si>
  <si>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</si>
  <si>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</si>
  <si>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</si>
  <si>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</si>
  <si>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</si>
  <si>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</si>
  <si>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</si>
  <si>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</si>
  <si>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</si>
  <si>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</si>
  <si>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</si>
  <si>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</si>
  <si>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</si>
  <si>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</si>
  <si>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</si>
  <si>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</si>
  <si>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</si>
  <si>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</si>
  <si>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</si>
  <si>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</si>
  <si>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</si>
  <si>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</si>
  <si>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</si>
  <si>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</si>
  <si>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</si>
  <si>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</si>
  <si>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</si>
  <si>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</si>
  <si>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</si>
  <si>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</si>
  <si>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</si>
  <si>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</si>
  <si>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</si>
  <si>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</si>
  <si>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</si>
  <si>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</si>
  <si>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</si>
  <si>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</si>
  <si>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</si>
  <si>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</si>
  <si>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</si>
  <si>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</si>
  <si>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</si>
  <si>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</si>
  <si>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</si>
  <si>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</si>
  <si>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</si>
  <si>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</si>
  <si>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</si>
  <si>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</si>
  <si>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</si>
  <si>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</si>
  <si>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</si>
  <si>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</si>
  <si>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</si>
  <si>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</si>
  <si>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</si>
  <si>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</si>
  <si>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</si>
  <si>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</si>
  <si>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</si>
  <si>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</si>
  <si>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</si>
  <si>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</si>
  <si>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</si>
  <si>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</si>
  <si>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</si>
  <si>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</si>
  <si>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</si>
  <si>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</si>
  <si>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</si>
  <si>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</si>
  <si>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</si>
  <si>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</si>
  <si>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</si>
  <si>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</si>
  <si>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</si>
  <si>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</si>
  <si>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</si>
  <si>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</si>
  <si>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</si>
  <si>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</si>
  <si>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</si>
  <si>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</si>
  <si>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</si>
  <si>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</si>
  <si>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</si>
  <si>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</si>
  <si>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</si>
  <si>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</si>
  <si>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</si>
  <si>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</si>
  <si>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</si>
  <si>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</si>
  <si>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</si>
  <si>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</si>
  <si>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</si>
  <si>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</si>
  <si>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</si>
  <si>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</si>
  <si>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</si>
  <si>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</si>
  <si>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</si>
  <si>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</si>
  <si>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</si>
  <si>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</si>
  <si>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</si>
  <si>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</si>
  <si>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</si>
  <si>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</si>
  <si>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</si>
  <si>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</si>
  <si>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</si>
  <si>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</si>
  <si>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</si>
  <si>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</si>
  <si>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</si>
  <si>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</si>
  <si>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</si>
  <si>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</si>
  <si>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</si>
  <si>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</si>
  <si>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</si>
  <si>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</si>
  <si>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</si>
  <si>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</si>
  <si>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</si>
  <si>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</si>
  <si>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</si>
  <si>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</si>
  <si>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</si>
  <si>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</si>
  <si>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</si>
  <si>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</si>
  <si>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</si>
  <si>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</si>
  <si>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</si>
  <si>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</si>
  <si>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</si>
  <si>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</si>
  <si>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</si>
  <si>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</si>
  <si>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</si>
  <si>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</si>
  <si>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</si>
  <si>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</si>
  <si>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</si>
  <si>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</si>
  <si>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</si>
  <si>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</si>
  <si>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</si>
  <si>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</si>
  <si>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</si>
  <si>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</si>
  <si>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</si>
  <si>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</si>
  <si>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</si>
  <si>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</si>
  <si>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</si>
  <si>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</si>
  <si>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</si>
  <si>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</si>
  <si>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</si>
  <si>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</si>
  <si>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</si>
  <si>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</si>
  <si>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</si>
  <si>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</si>
  <si>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</si>
  <si>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</si>
  <si>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</si>
  <si>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</si>
  <si>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</si>
  <si>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</si>
  <si>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</si>
  <si>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</si>
  <si>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</si>
  <si>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</si>
  <si>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</si>
  <si>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</si>
  <si>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</si>
  <si>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</si>
  <si>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</si>
  <si>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</si>
  <si>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</si>
  <si>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</si>
  <si>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</si>
  <si>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</si>
  <si>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</si>
  <si>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</si>
  <si>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</si>
  <si>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</si>
  <si>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</si>
  <si>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</si>
  <si>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</si>
  <si>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</si>
  <si>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</si>
  <si>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</si>
  <si>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</si>
  <si>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</si>
  <si>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</si>
  <si>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</si>
  <si>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</si>
  <si>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</si>
  <si>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</si>
  <si>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</si>
  <si>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</si>
  <si>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</si>
  <si>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</si>
  <si>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</si>
  <si>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</si>
  <si>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</si>
  <si>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</si>
  <si>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</si>
  <si>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</si>
  <si>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</si>
  <si>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</si>
  <si>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</si>
  <si>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</si>
  <si>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</si>
  <si>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</si>
  <si>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</si>
  <si>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</si>
  <si>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</si>
  <si>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</si>
  <si>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</si>
  <si>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</si>
  <si>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</si>
  <si>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</si>
  <si>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</si>
  <si>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</si>
  <si>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</si>
  <si>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</si>
  <si>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</si>
  <si>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</si>
  <si>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</si>
  <si>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</si>
  <si>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</si>
  <si>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</si>
  <si>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</si>
  <si>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</si>
  <si>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</si>
  <si>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</si>
  <si>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</si>
  <si>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</si>
  <si>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</si>
  <si>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</si>
  <si>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</si>
  <si>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</si>
  <si>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</si>
  <si>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</si>
  <si>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</si>
  <si>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</si>
  <si>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</si>
  <si>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</si>
  <si>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</si>
  <si>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</si>
  <si>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</si>
  <si>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</si>
  <si>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</si>
  <si>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</si>
  <si>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</si>
  <si>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</si>
  <si>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</si>
  <si>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</si>
  <si>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</si>
  <si>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</si>
  <si>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</si>
  <si>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</si>
  <si>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</si>
  <si>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</si>
  <si>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</si>
  <si>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</si>
  <si>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</si>
  <si>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</si>
  <si>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</si>
  <si>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</si>
  <si>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</si>
  <si>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</si>
  <si>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</si>
  <si>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</si>
  <si>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</si>
  <si>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</si>
  <si>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</si>
  <si>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</si>
  <si>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</si>
  <si>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</si>
  <si>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</si>
  <si>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</si>
  <si>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</si>
  <si>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</si>
  <si>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</si>
  <si>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</si>
  <si>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</si>
  <si>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</si>
  <si>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</si>
  <si>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</si>
  <si>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</si>
  <si>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</si>
  <si>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</si>
  <si>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</si>
  <si>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</si>
  <si>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</si>
  <si>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</si>
  <si>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</si>
  <si>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</si>
  <si>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</si>
  <si>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</si>
  <si>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</si>
  <si>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</si>
  <si>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</si>
  <si>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</si>
  <si>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</si>
  <si>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</si>
  <si>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</si>
  <si>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</si>
  <si>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</si>
  <si>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</si>
  <si>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</si>
  <si>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</si>
  <si>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</si>
  <si>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</si>
  <si>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</si>
  <si>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</si>
  <si>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</si>
  <si>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</si>
  <si>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</si>
  <si>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</si>
  <si>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</si>
  <si>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</si>
  <si>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</si>
  <si>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</si>
  <si>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</si>
  <si>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</si>
  <si>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</si>
  <si>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</si>
  <si>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</si>
  <si>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</si>
  <si>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</si>
  <si>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</si>
  <si>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</si>
  <si>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</si>
  <si>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</si>
  <si>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</si>
  <si>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</si>
  <si>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</si>
  <si>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</si>
  <si>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</si>
  <si>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</si>
  <si>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</si>
  <si>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</si>
  <si>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</si>
  <si>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</si>
  <si>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</si>
  <si>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</si>
  <si>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</si>
  <si>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</si>
  <si>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</si>
  <si>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</si>
  <si>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</si>
  <si>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</si>
  <si>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</si>
  <si>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</si>
  <si>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</si>
  <si>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</si>
  <si>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</si>
  <si>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</si>
  <si>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</si>
  <si>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</si>
  <si>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</si>
  <si>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</si>
  <si>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</si>
  <si>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</si>
  <si>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</si>
  <si>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</si>
  <si>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</si>
  <si>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</si>
  <si>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</si>
  <si>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</si>
  <si>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</si>
  <si>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</si>
  <si>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</si>
  <si>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</si>
  <si>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</si>
  <si>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</si>
  <si>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</si>
  <si>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</si>
  <si>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</si>
  <si>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</si>
  <si>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</si>
  <si>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</si>
  <si>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</si>
  <si>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</si>
  <si>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</si>
  <si>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</si>
  <si>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</si>
  <si>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</si>
  <si>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</si>
  <si>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</si>
  <si>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</si>
  <si>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</si>
  <si>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</si>
  <si>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</si>
  <si>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</si>
  <si>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</si>
  <si>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</si>
  <si>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</si>
  <si>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</si>
  <si>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</si>
  <si>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</si>
  <si>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</si>
  <si>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</si>
  <si>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</si>
  <si>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</si>
  <si>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</si>
  <si>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</si>
  <si>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</si>
  <si>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</si>
  <si>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</si>
  <si>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</si>
  <si>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</si>
  <si>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</si>
  <si>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</si>
  <si>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</si>
  <si>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</si>
  <si>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</si>
  <si>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</si>
  <si>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</si>
  <si>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</si>
  <si>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</si>
  <si>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</si>
  <si>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</si>
  <si>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</si>
  <si>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</si>
  <si>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</si>
  <si>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</si>
  <si>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</si>
  <si>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</si>
  <si>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</si>
  <si>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</si>
  <si>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</si>
  <si>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</si>
  <si>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</si>
  <si>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</si>
  <si>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</si>
  <si>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</si>
  <si>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</si>
  <si>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</si>
  <si>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</si>
  <si>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</si>
  <si>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</si>
  <si>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</si>
  <si>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</si>
  <si>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</si>
  <si>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</si>
  <si>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</si>
  <si>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</si>
  <si>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</si>
  <si>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</si>
  <si>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</si>
  <si>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</si>
  <si>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</si>
  <si>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</si>
  <si>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</si>
  <si>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</si>
  <si>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</si>
  <si>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</si>
  <si>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</si>
  <si>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</si>
  <si>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</si>
  <si>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</si>
  <si>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</si>
  <si>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</si>
  <si>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</si>
  <si>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</si>
  <si>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</si>
  <si>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</si>
  <si>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</si>
  <si>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</si>
  <si>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</si>
  <si>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</si>
  <si>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</si>
  <si>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</si>
  <si>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</si>
  <si>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</si>
  <si>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</si>
  <si>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</si>
  <si>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</si>
  <si>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</si>
  <si>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</si>
  <si>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</si>
  <si>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</si>
  <si>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</si>
  <si>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</si>
  <si>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</si>
  <si>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</si>
  <si>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</si>
  <si>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</si>
  <si>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</si>
  <si>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</si>
  <si>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</si>
  <si>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</si>
  <si>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</si>
  <si>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</si>
  <si>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</si>
  <si>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</si>
  <si>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</si>
  <si>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</si>
  <si>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</si>
  <si>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</si>
  <si>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</si>
  <si>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</si>
  <si>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</si>
  <si>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</si>
  <si>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</si>
  <si>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</si>
  <si>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</si>
  <si>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</si>
  <si>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</si>
  <si>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</si>
  <si>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</si>
  <si>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</si>
  <si>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</si>
  <si>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</si>
  <si>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</si>
  <si>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</si>
  <si>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</si>
  <si>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</si>
  <si>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</si>
  <si>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</si>
  <si>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</si>
  <si>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</si>
  <si>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</si>
  <si>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</si>
  <si>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</si>
  <si>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</si>
  <si>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</si>
  <si>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</si>
  <si>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</si>
  <si>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</si>
  <si>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</si>
  <si>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</si>
  <si>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</si>
  <si>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</si>
  <si>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</si>
  <si>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</si>
  <si>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</si>
  <si>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</si>
  <si>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</si>
  <si>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</si>
  <si>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</si>
  <si>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</si>
  <si>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</si>
  <si>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</si>
  <si>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</si>
  <si>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</si>
  <si>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</si>
  <si>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</si>
  <si>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</si>
  <si>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</si>
  <si>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</si>
  <si>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</si>
  <si>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</si>
  <si>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</si>
  <si>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</si>
  <si>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</si>
  <si>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</si>
  <si>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</si>
  <si>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</si>
  <si>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</si>
  <si>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</si>
  <si>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</si>
  <si>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</si>
  <si>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</si>
  <si>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</si>
  <si>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</si>
  <si>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</si>
  <si>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</si>
  <si>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</si>
  <si>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</si>
  <si>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</si>
  <si>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</si>
  <si>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</si>
  <si>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</si>
  <si>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</si>
  <si>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</si>
  <si>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</si>
  <si>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</si>
  <si>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</si>
  <si>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</si>
  <si>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</si>
  <si>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</si>
  <si>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</si>
  <si>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</si>
  <si>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</si>
  <si>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</si>
  <si>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</si>
  <si>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</si>
  <si>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</si>
  <si>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</si>
  <si>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</si>
  <si>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</si>
  <si>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</si>
  <si>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</si>
  <si>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</si>
  <si>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</si>
  <si>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</si>
  <si>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</si>
  <si>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</si>
  <si>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</si>
  <si>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</si>
  <si>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</si>
  <si>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</si>
  <si>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</si>
  <si>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</si>
  <si>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</si>
  <si>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</si>
  <si>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</si>
  <si>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</si>
  <si>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</si>
  <si>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</si>
  <si>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</si>
  <si>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</si>
  <si>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</si>
  <si>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</si>
  <si>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</si>
  <si>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</si>
  <si>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</si>
  <si>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</si>
  <si>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</si>
  <si>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</si>
  <si>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</si>
  <si>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</si>
  <si>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</si>
  <si>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</si>
  <si>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</si>
  <si>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</si>
  <si>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</si>
  <si>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</si>
  <si>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</si>
  <si>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</si>
  <si>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</si>
  <si>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</si>
  <si>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</si>
  <si>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</si>
  <si>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</si>
  <si>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</si>
  <si>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</si>
  <si>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</si>
  <si>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</si>
  <si>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</si>
  <si>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</si>
  <si>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</si>
  <si>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</si>
  <si>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</si>
  <si>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</si>
  <si>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</si>
  <si>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</si>
  <si>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</si>
  <si>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</si>
  <si>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</si>
  <si>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</si>
  <si>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</si>
  <si>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</si>
  <si>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</si>
  <si>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</si>
  <si>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</si>
  <si>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</si>
  <si>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</si>
  <si>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</si>
  <si>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</si>
  <si>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</si>
  <si>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</si>
  <si>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</si>
  <si>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</si>
  <si>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</si>
  <si>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</si>
  <si>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</si>
  <si>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</si>
  <si>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</si>
  <si>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</si>
  <si>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</si>
  <si>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</si>
  <si>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</si>
  <si>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</si>
  <si>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</si>
  <si>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</si>
  <si>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</si>
  <si>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</si>
  <si>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</si>
  <si>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</si>
  <si>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</si>
  <si>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</si>
  <si>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</si>
  <si>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</si>
  <si>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</si>
  <si>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</si>
  <si>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</si>
  <si>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</si>
  <si>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</si>
  <si>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</si>
  <si>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</si>
  <si>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</si>
  <si>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</si>
  <si>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</si>
  <si>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</si>
  <si>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</si>
  <si>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</si>
  <si>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</si>
  <si>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</si>
  <si>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</si>
  <si>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</si>
  <si>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</si>
  <si>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</si>
  <si>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</si>
  <si>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</si>
  <si>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</si>
  <si>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</si>
  <si>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</si>
  <si>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</si>
  <si>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</si>
  <si>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</si>
  <si>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</si>
  <si>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</si>
  <si>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</si>
  <si>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</si>
  <si>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</si>
  <si>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</si>
  <si>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</si>
  <si>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</si>
  <si>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</si>
  <si>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</si>
  <si>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</si>
  <si>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</si>
  <si>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</si>
  <si>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</si>
  <si>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</si>
  <si>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</si>
  <si>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</si>
  <si>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</si>
  <si>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</si>
  <si>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</si>
  <si>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</si>
  <si>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</si>
  <si>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</si>
  <si>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</si>
  <si>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</si>
  <si>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</si>
  <si>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</si>
  <si>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</si>
  <si>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</si>
  <si>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</si>
  <si>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</si>
  <si>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</si>
  <si>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</si>
  <si>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</si>
  <si>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</si>
  <si>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</si>
  <si>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</si>
  <si>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</si>
  <si>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</si>
  <si>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</si>
  <si>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</si>
  <si>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</si>
  <si>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</si>
  <si>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</si>
  <si>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</si>
  <si>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</si>
  <si>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</si>
  <si>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</si>
  <si>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</si>
  <si>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</si>
  <si>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</si>
  <si>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</si>
  <si>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</si>
  <si>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</si>
  <si>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</si>
  <si>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</si>
  <si>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</si>
  <si>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</si>
  <si>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</si>
  <si>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</si>
  <si>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</si>
  <si>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</si>
  <si>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</si>
  <si>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</si>
  <si>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</si>
  <si>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</si>
  <si>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</si>
  <si>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</si>
  <si>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</si>
  <si>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</si>
  <si>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</si>
  <si>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</si>
  <si>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</si>
  <si>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</si>
  <si>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</si>
  <si>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</si>
  <si>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</si>
  <si>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</si>
  <si>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</si>
  <si>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</si>
  <si>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</si>
  <si>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</si>
  <si>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</si>
  <si>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</si>
  <si>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</si>
  <si>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</si>
  <si>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</si>
  <si>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</si>
  <si>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</si>
  <si>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</si>
  <si>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</si>
  <si>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</si>
  <si>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</si>
  <si>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</si>
  <si>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</si>
  <si>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</si>
  <si>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</si>
  <si>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</si>
  <si>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</si>
  <si>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</si>
  <si>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</si>
  <si>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</si>
  <si>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</si>
  <si>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</si>
  <si>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</si>
  <si>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</si>
  <si>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</si>
  <si>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</si>
  <si>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</si>
  <si>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</si>
  <si>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</si>
  <si>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</si>
  <si>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</si>
  <si>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</si>
  <si>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</si>
  <si>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</si>
  <si>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</si>
  <si>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</si>
  <si>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</si>
  <si>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</si>
  <si>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</si>
  <si>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</si>
  <si>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</si>
  <si>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</si>
  <si>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</si>
  <si>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</si>
  <si>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</si>
  <si>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</si>
  <si>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</si>
  <si>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</si>
  <si>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</si>
  <si>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</si>
  <si>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</si>
  <si>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</si>
  <si>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</si>
  <si>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</si>
  <si>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</si>
  <si>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</si>
  <si>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</si>
  <si>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</si>
  <si>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</si>
  <si>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</si>
  <si>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</si>
  <si>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</si>
  <si>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</si>
  <si>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</si>
  <si>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</si>
  <si>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</si>
  <si>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</si>
  <si>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</si>
  <si>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</si>
  <si>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</si>
  <si>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</si>
  <si>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</si>
  <si>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</si>
  <si>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</si>
  <si>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</si>
  <si>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</si>
  <si>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</si>
  <si>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</si>
  <si>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</si>
  <si>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</si>
  <si>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</si>
  <si>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</si>
  <si>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</si>
  <si>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</si>
  <si>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</si>
  <si>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</si>
  <si>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</si>
  <si>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</si>
  <si>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</si>
  <si>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</si>
  <si>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</si>
  <si>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</si>
  <si>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</si>
  <si>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</si>
  <si>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</si>
  <si>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</si>
  <si>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</si>
  <si>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</si>
  <si>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</si>
  <si>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</si>
  <si>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</si>
  <si>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</si>
  <si>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</si>
  <si>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</si>
  <si>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</si>
  <si>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</si>
  <si>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</si>
  <si>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</si>
  <si>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</si>
  <si>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</si>
  <si>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</si>
  <si>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</si>
  <si>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</si>
  <si>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</si>
  <si>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</si>
  <si>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</si>
  <si>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</si>
  <si>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</si>
  <si>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</si>
  <si>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</si>
  <si>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</si>
  <si>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</si>
  <si>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</si>
  <si>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</si>
  <si>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</si>
  <si>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</si>
  <si>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</si>
  <si>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</si>
  <si>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</si>
  <si>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</si>
  <si>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</si>
  <si>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</si>
  <si>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</si>
  <si>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</si>
  <si>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</si>
  <si>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</si>
  <si>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</si>
  <si>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</si>
  <si>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</si>
  <si>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</si>
  <si>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</si>
  <si>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</si>
  <si>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</si>
  <si>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</si>
  <si>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</si>
  <si>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</si>
  <si>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</si>
  <si>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</si>
  <si>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</si>
  <si>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</si>
  <si>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</si>
  <si>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</si>
  <si>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</si>
  <si>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</si>
  <si>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</si>
  <si>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</si>
  <si>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</si>
  <si>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</si>
  <si>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</si>
  <si>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</si>
  <si>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</si>
  <si>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</si>
  <si>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</si>
  <si>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</si>
  <si>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</si>
  <si>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</si>
  <si>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</si>
  <si>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</si>
  <si>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</si>
  <si>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</si>
  <si>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</si>
  <si>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</si>
  <si>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</si>
  <si>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</si>
  <si>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</si>
  <si>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</si>
  <si>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</si>
  <si>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</si>
  <si>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</si>
  <si>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</si>
  <si>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</si>
  <si>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</si>
  <si>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</si>
  <si>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</si>
  <si>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</si>
  <si>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</si>
  <si>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</si>
  <si>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</si>
  <si>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</si>
  <si>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</si>
  <si>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</si>
  <si>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</si>
  <si>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</si>
  <si>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</si>
  <si>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</si>
  <si>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</si>
  <si>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</si>
  <si>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</si>
  <si>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</si>
  <si>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</si>
  <si>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</si>
  <si>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</si>
  <si>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</si>
  <si>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</si>
  <si>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</si>
  <si>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</si>
  <si>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</si>
  <si>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</si>
  <si>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</si>
  <si>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</si>
  <si>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</si>
  <si>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</si>
  <si>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</si>
  <si>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</si>
  <si>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</si>
  <si>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</si>
  <si>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</si>
  <si>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</si>
  <si>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</si>
  <si>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</si>
  <si>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</si>
  <si>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</si>
  <si>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</si>
  <si>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</si>
  <si>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</si>
  <si>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</si>
  <si>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</si>
  <si>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</si>
  <si>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</si>
  <si>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</si>
  <si>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</si>
  <si>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</si>
  <si>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</si>
  <si>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</si>
  <si>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</si>
  <si>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</si>
  <si>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</si>
  <si>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</si>
  <si>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</si>
  <si>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</si>
  <si>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</si>
  <si>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</si>
  <si>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</si>
  <si>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</si>
  <si>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</si>
  <si>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</si>
  <si>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</si>
  <si>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</si>
  <si>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</si>
  <si>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</si>
  <si>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</si>
  <si>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</si>
  <si>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</si>
  <si>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</si>
  <si>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</si>
  <si>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</si>
  <si>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</si>
  <si>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</si>
  <si>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</si>
  <si>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</si>
  <si>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</si>
  <si>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</si>
  <si>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</si>
  <si>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</si>
  <si>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</si>
  <si>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</si>
  <si>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</si>
  <si>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</si>
  <si>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</si>
  <si>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</si>
  <si>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</si>
  <si>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</si>
  <si>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</si>
  <si>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</si>
  <si>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</si>
  <si>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</si>
  <si>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</si>
  <si>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</si>
  <si>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</si>
  <si>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</si>
  <si>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</si>
  <si>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</si>
  <si>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</si>
  <si>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</si>
  <si>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</si>
  <si>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</si>
  <si>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</si>
  <si>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</si>
  <si>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</si>
  <si>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</si>
  <si>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</si>
  <si>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</si>
  <si>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</si>
  <si>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</si>
  <si>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</si>
  <si>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</si>
  <si>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</si>
  <si>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</si>
  <si>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</si>
  <si>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</si>
  <si>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</si>
  <si>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</si>
  <si>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</si>
  <si>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</si>
  <si>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</si>
  <si>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</si>
  <si>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</si>
  <si>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</si>
  <si>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</si>
  <si>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</si>
  <si>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</si>
  <si>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</si>
  <si>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</si>
  <si>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</si>
  <si>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</si>
  <si>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</si>
  <si>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</si>
  <si>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</si>
  <si>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</si>
  <si>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</si>
  <si>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</si>
  <si>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</si>
  <si>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</si>
  <si>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</si>
  <si>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</si>
  <si>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</si>
  <si>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</si>
  <si>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</si>
  <si>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</si>
  <si>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</si>
  <si>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</si>
  <si>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</si>
  <si>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</si>
  <si>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</si>
  <si>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</si>
  <si>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</si>
  <si>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</si>
  <si>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</si>
  <si>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</si>
  <si>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</si>
  <si>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</si>
  <si>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</si>
  <si>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</si>
  <si>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</si>
  <si>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</si>
  <si>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</si>
  <si>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</si>
  <si>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</si>
  <si>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</si>
  <si>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</si>
  <si>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</si>
  <si>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</si>
  <si>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</si>
  <si>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</si>
  <si>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</si>
  <si>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</si>
  <si>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</si>
  <si>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</si>
  <si>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</si>
  <si>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</si>
  <si>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</si>
  <si>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</si>
  <si>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</si>
  <si>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</si>
  <si>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</si>
  <si>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</si>
  <si>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</si>
  <si>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</si>
  <si>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</si>
  <si>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</si>
  <si>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</si>
  <si>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</si>
  <si>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</si>
  <si>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</si>
  <si>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</si>
  <si>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</si>
  <si>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</si>
  <si>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</si>
  <si>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</si>
  <si>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</si>
  <si>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</si>
  <si>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</si>
  <si>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</si>
  <si>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</si>
  <si>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</si>
  <si>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</si>
  <si>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</si>
  <si>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</si>
  <si>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</si>
  <si>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</si>
  <si>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</si>
  <si>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</si>
  <si>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</si>
  <si>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</si>
  <si>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</si>
  <si>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</si>
  <si>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</si>
  <si>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</si>
  <si>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</si>
  <si>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</si>
  <si>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</si>
  <si>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</si>
  <si>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</si>
  <si>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</si>
  <si>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</si>
  <si>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</si>
  <si>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</si>
  <si>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</si>
  <si>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</si>
  <si>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</si>
  <si>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</si>
  <si>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</si>
  <si>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</si>
  <si>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</si>
  <si>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</si>
  <si>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</si>
  <si>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</si>
  <si>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</si>
  <si>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</si>
  <si>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</si>
  <si>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</si>
  <si>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</si>
  <si>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</si>
  <si>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</si>
  <si>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</si>
  <si>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</si>
  <si>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</si>
  <si>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</si>
  <si>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</si>
  <si>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</si>
  <si>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</si>
  <si>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</si>
  <si>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</si>
  <si>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</si>
  <si>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</si>
  <si>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</si>
  <si>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</si>
  <si>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</si>
  <si>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</si>
  <si>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</si>
  <si>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</si>
  <si>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</si>
  <si>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</si>
  <si>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</si>
  <si>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</si>
  <si>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</si>
  <si>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</si>
  <si>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</si>
  <si>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</si>
  <si>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</si>
  <si>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</si>
  <si>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</si>
  <si>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</si>
  <si>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</si>
  <si>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</si>
  <si>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</si>
  <si>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</si>
  <si>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</si>
  <si>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</si>
  <si>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</si>
  <si>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</si>
  <si>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</si>
  <si>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</si>
  <si>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</si>
  <si>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</si>
  <si>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</si>
  <si>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</si>
  <si>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</si>
  <si>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</si>
  <si>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</si>
  <si>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</si>
  <si>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</si>
  <si>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</si>
  <si>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</si>
  <si>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</si>
  <si>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</si>
  <si>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</si>
  <si>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</si>
  <si>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</si>
  <si>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</si>
  <si>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</si>
  <si>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</si>
  <si>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</si>
  <si>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</si>
  <si>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</si>
  <si>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</si>
  <si>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</si>
  <si>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</si>
  <si>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</si>
  <si>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</si>
  <si>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</si>
  <si>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</si>
  <si>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</si>
  <si>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</si>
  <si>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</si>
  <si>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</si>
  <si>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</si>
  <si>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</si>
  <si>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</si>
  <si>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</si>
  <si>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</si>
  <si>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</si>
  <si>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</si>
  <si>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</si>
  <si>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</si>
  <si>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</si>
  <si>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</si>
  <si>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</si>
  <si>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</si>
  <si>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</si>
  <si>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</si>
  <si>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</si>
  <si>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</si>
  <si>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</si>
  <si>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</si>
  <si>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</si>
  <si>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</si>
  <si>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</si>
  <si>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</si>
  <si>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</si>
  <si>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</si>
  <si>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</si>
  <si>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</si>
  <si>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</si>
  <si>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</si>
  <si>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</si>
  <si>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</si>
  <si>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</si>
  <si>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</si>
  <si>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</si>
  <si>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</si>
  <si>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</si>
  <si>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</si>
  <si>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</si>
  <si>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</si>
  <si>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</si>
  <si>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</si>
  <si>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</si>
  <si>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</si>
  <si>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</si>
  <si>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</si>
  <si>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</si>
  <si>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</si>
  <si>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</si>
  <si>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</si>
  <si>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</si>
  <si>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</si>
  <si>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</si>
  <si>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</si>
  <si>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</si>
  <si>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</si>
  <si>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</si>
  <si>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</si>
  <si>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</si>
  <si>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</si>
  <si>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</si>
  <si>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</si>
  <si>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</si>
  <si>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</si>
  <si>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</si>
  <si>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</si>
  <si>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</si>
  <si>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</si>
  <si>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</si>
  <si>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</si>
  <si>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</si>
  <si>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</si>
  <si>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</si>
  <si>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</si>
  <si>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</si>
  <si>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</si>
  <si>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</si>
  <si>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</si>
  <si>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</si>
  <si>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</si>
  <si>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</si>
  <si>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</si>
  <si>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</si>
  <si>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</si>
  <si>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</si>
  <si>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</si>
  <si>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</si>
  <si>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</si>
  <si>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</si>
  <si>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</si>
  <si>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</si>
  <si>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</si>
  <si>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</si>
  <si>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</si>
  <si>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</si>
  <si>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</si>
  <si>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</si>
  <si>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</si>
  <si>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</si>
  <si>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</si>
  <si>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</si>
  <si>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</si>
  <si>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</si>
  <si>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</si>
  <si>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</si>
  <si>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</si>
  <si>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</si>
  <si>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</si>
  <si>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</si>
  <si>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</si>
  <si>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</si>
  <si>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</si>
  <si>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</si>
  <si>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</si>
  <si>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</si>
  <si>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</si>
  <si>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</si>
  <si>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</si>
  <si>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</si>
  <si>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</si>
  <si>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</si>
  <si>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</si>
  <si>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</si>
  <si>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</si>
  <si>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</si>
  <si>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</si>
  <si>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</si>
  <si>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</si>
  <si>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</si>
  <si>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</si>
  <si>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</si>
  <si>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</si>
  <si>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</si>
  <si>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</si>
  <si>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</si>
  <si>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</si>
  <si>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</si>
  <si>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</si>
  <si>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</si>
  <si>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</si>
  <si>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</si>
  <si>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</si>
  <si>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</si>
  <si>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</si>
  <si>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</si>
  <si>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</si>
  <si>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</si>
  <si>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</si>
  <si>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</si>
  <si>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</si>
  <si>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</si>
  <si>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</si>
  <si>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</si>
  <si>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</si>
  <si>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</si>
  <si>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</si>
  <si>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</si>
  <si>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</si>
  <si>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</si>
  <si>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</si>
  <si>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</si>
  <si>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</si>
  <si>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</si>
  <si>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</si>
  <si>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</si>
  <si>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</si>
  <si>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</si>
  <si>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</si>
  <si>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</si>
  <si>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</si>
  <si>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</si>
  <si>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</si>
  <si>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</si>
  <si>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</si>
  <si>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</si>
  <si>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</si>
  <si>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</si>
  <si>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</si>
  <si>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</si>
  <si>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</si>
  <si>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</si>
  <si>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</si>
  <si>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</si>
  <si>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</si>
  <si>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</si>
  <si>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</si>
  <si>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</si>
  <si>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</si>
  <si>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</si>
  <si>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</si>
  <si>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</si>
  <si>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</si>
  <si>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</si>
  <si>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</si>
  <si>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</si>
  <si>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</si>
  <si>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</si>
  <si>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</si>
  <si>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</si>
  <si>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</si>
  <si>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</si>
  <si>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</si>
  <si>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</si>
  <si>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</si>
  <si>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</si>
  <si>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</si>
  <si>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</si>
  <si>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</si>
  <si>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</si>
  <si>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</si>
  <si>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</si>
  <si>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</si>
  <si>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</si>
  <si>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</si>
  <si>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</si>
  <si>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</si>
  <si>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</si>
  <si>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</si>
  <si>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</si>
  <si>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</si>
  <si>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</si>
  <si>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</si>
  <si>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</si>
  <si>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</si>
  <si>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</si>
  <si>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</si>
  <si>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</si>
  <si>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</si>
  <si>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</si>
  <si>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</si>
  <si>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</si>
  <si>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</si>
  <si>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</si>
  <si>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</si>
  <si>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</si>
  <si>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</si>
  <si>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</si>
  <si>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</si>
  <si>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</si>
  <si>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</si>
  <si>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</si>
  <si>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</si>
  <si>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</si>
  <si>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</si>
  <si>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</si>
  <si>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</si>
  <si>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</si>
  <si>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</si>
  <si>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</si>
  <si>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</si>
  <si>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</si>
  <si>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</si>
  <si>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</si>
  <si>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</si>
  <si>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</si>
  <si>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</si>
  <si>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</si>
  <si>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</si>
  <si>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</si>
  <si>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</si>
  <si>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</si>
  <si>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</si>
  <si>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</si>
  <si>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</si>
  <si>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</si>
  <si>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</si>
  <si>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</si>
  <si>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</si>
  <si>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</si>
  <si>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</si>
  <si>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</si>
  <si>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</si>
  <si>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</si>
  <si>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</si>
  <si>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</si>
  <si>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</si>
  <si>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</si>
  <si>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</si>
  <si>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</si>
  <si>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</si>
  <si>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</si>
  <si>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</si>
  <si>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</si>
  <si>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</si>
  <si>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</si>
  <si>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</si>
  <si>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</si>
  <si>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</si>
  <si>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</si>
  <si>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</si>
  <si>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</si>
  <si>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</si>
  <si>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</si>
  <si>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</si>
  <si>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</si>
  <si>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</si>
  <si>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</si>
  <si>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</si>
  <si>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</si>
  <si>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</si>
  <si>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</si>
  <si>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</si>
  <si>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</si>
  <si>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</si>
  <si>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</si>
  <si>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</si>
  <si>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</si>
  <si>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</si>
  <si>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</si>
  <si>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</si>
  <si>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</si>
  <si>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</si>
  <si>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</si>
  <si>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</si>
  <si>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</si>
  <si>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</si>
  <si>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</si>
  <si>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</si>
  <si>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</si>
  <si>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</si>
  <si>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</si>
  <si>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</si>
  <si>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</si>
  <si>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</si>
  <si>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</si>
  <si>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</si>
  <si>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</si>
  <si>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</si>
  <si>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</si>
  <si>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</si>
  <si>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</si>
  <si>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</si>
  <si>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</si>
  <si>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</si>
  <si>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</si>
  <si>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</si>
  <si>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</si>
  <si>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</si>
  <si>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</si>
  <si>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</si>
  <si>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</si>
  <si>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</si>
  <si>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</si>
  <si>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</si>
  <si>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</si>
  <si>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</si>
  <si>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</si>
  <si>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</si>
  <si>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</si>
  <si>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</si>
  <si>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</si>
  <si>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</si>
  <si>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</si>
  <si>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</si>
  <si>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</si>
  <si>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</si>
  <si>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</si>
  <si>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</si>
  <si>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</si>
  <si>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</si>
  <si>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</si>
  <si>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</si>
  <si>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</si>
  <si>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</si>
  <si>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</si>
  <si>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</si>
  <si>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</si>
  <si>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</si>
  <si>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</si>
  <si>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</si>
  <si>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</si>
  <si>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</si>
  <si>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</si>
  <si>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</si>
  <si>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</si>
  <si>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</si>
  <si>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</si>
  <si>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</si>
  <si>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</si>
  <si>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</si>
  <si>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</si>
  <si>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</si>
  <si>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</si>
  <si>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</si>
  <si>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</si>
  <si>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</si>
  <si>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</si>
  <si>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</si>
  <si>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</si>
  <si>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</si>
  <si>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</si>
  <si>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</si>
  <si>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</si>
  <si>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</si>
  <si>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</si>
  <si>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</si>
  <si>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</si>
  <si>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</si>
  <si>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</si>
  <si>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</si>
  <si>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</si>
  <si>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</si>
  <si>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</si>
  <si>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</si>
  <si>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</si>
  <si>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</si>
  <si>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</si>
  <si>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</si>
  <si>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</si>
  <si>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</si>
  <si>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</si>
  <si>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</si>
  <si>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</si>
  <si>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</si>
  <si>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</si>
  <si>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</si>
  <si>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</si>
  <si>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</si>
  <si>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</si>
  <si>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</si>
  <si>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</si>
  <si>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</si>
  <si>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</si>
  <si>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</si>
  <si>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</si>
  <si>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</si>
  <si>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</si>
  <si>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</si>
  <si>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</si>
  <si>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</si>
  <si>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</si>
  <si>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</si>
  <si>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</si>
  <si>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</si>
  <si>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</si>
  <si>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</si>
  <si>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</si>
  <si>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</si>
  <si>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</si>
  <si>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</si>
  <si>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</si>
  <si>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</si>
  <si>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</si>
  <si>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</si>
  <si>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</si>
  <si>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</si>
  <si>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</si>
  <si>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</si>
  <si>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</si>
  <si>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</si>
  <si>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</si>
  <si>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</si>
  <si>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</si>
  <si>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</si>
  <si>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</si>
  <si>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</si>
  <si>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</si>
  <si>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</si>
  <si>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</si>
  <si>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</si>
  <si>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</si>
  <si>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</si>
  <si>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</si>
  <si>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</si>
  <si>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</si>
  <si>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</si>
  <si>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</si>
  <si>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</si>
  <si>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</si>
  <si>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</si>
  <si>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</si>
  <si>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</si>
  <si>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</si>
  <si>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</si>
  <si>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</si>
  <si>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</si>
  <si>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</si>
  <si>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</si>
  <si>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</si>
  <si>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</si>
  <si>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</si>
  <si>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</si>
  <si>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</si>
  <si>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</si>
  <si>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</si>
  <si>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</si>
  <si>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</si>
  <si>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</si>
  <si>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</si>
  <si>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</si>
  <si>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</si>
  <si>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</si>
  <si>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</si>
  <si>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</si>
  <si>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</si>
  <si>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</si>
  <si>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</si>
  <si>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</si>
  <si>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</si>
  <si>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</si>
  <si>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</si>
  <si>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</si>
  <si>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</si>
  <si>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</si>
  <si>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</si>
  <si>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</si>
  <si>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</si>
  <si>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</si>
  <si>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</si>
  <si>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</si>
  <si>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</si>
  <si>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</si>
  <si>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</si>
  <si>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</si>
  <si>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</si>
  <si>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</si>
  <si>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</si>
  <si>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</si>
  <si>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</si>
  <si>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</si>
  <si>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</si>
  <si>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</si>
  <si>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</si>
  <si>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</si>
  <si>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</si>
  <si>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</si>
  <si>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</si>
  <si>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</si>
  <si>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</si>
  <si>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</si>
  <si>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</si>
  <si>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</si>
  <si>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</si>
  <si>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</si>
  <si>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</si>
  <si>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</si>
  <si>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</si>
  <si>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</si>
  <si>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</si>
  <si>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</si>
  <si>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</si>
  <si>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</si>
  <si>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</si>
  <si>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</si>
  <si>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</si>
  <si>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</si>
  <si>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</si>
  <si>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</si>
  <si>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</si>
  <si>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</si>
  <si>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</si>
  <si>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</si>
  <si>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</si>
  <si>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</si>
  <si>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</si>
  <si>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</si>
  <si>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</si>
  <si>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</si>
  <si>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</si>
  <si>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</si>
  <si>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</si>
  <si>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</si>
  <si>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</si>
  <si>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</si>
  <si>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</si>
  <si>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</si>
  <si>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</si>
  <si>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</si>
  <si>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</si>
  <si>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</si>
  <si>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</si>
  <si>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</si>
  <si>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</si>
  <si>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</si>
  <si>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</si>
  <si>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</si>
  <si>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</si>
  <si>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</si>
  <si>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</si>
  <si>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</si>
  <si>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</si>
  <si>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</si>
  <si>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</si>
  <si>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</si>
  <si>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</si>
  <si>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</si>
  <si>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</si>
  <si>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</si>
  <si>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</si>
  <si>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</si>
  <si>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</si>
  <si>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</si>
  <si>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</si>
  <si>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</si>
  <si>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</si>
  <si>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</si>
  <si>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</si>
  <si>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</si>
  <si>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</si>
  <si>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</si>
  <si>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</si>
  <si>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</si>
  <si>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</si>
  <si>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</si>
  <si>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</si>
  <si>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</si>
  <si>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</si>
  <si>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</si>
  <si>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</si>
  <si>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</si>
  <si>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</si>
  <si>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</si>
  <si>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</si>
  <si>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</si>
  <si>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</si>
  <si>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</si>
  <si>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</si>
  <si>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</si>
  <si>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</si>
  <si>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</si>
  <si>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</si>
  <si>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</si>
  <si>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</si>
  <si>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</si>
  <si>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</si>
  <si>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</si>
  <si>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</si>
  <si>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</si>
  <si>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</si>
  <si>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</si>
  <si>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</si>
  <si>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</si>
  <si>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</si>
  <si>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</si>
  <si>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</si>
  <si>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</si>
  <si>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</si>
  <si>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</si>
  <si>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</si>
  <si>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</si>
  <si>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</si>
  <si>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</si>
  <si>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</si>
  <si>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</si>
  <si>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</si>
  <si>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</si>
  <si>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</si>
  <si>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</si>
  <si>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</si>
  <si>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</si>
  <si>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</si>
  <si>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</si>
  <si>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</si>
  <si>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</si>
  <si>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</si>
  <si>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</si>
  <si>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</si>
  <si>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</si>
  <si>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</si>
  <si>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</si>
  <si>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</si>
  <si>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</si>
  <si>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</si>
  <si>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</si>
  <si>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</si>
  <si>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</si>
  <si>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</si>
  <si>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</si>
  <si>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</si>
  <si>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</si>
  <si>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</si>
  <si>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</si>
  <si>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</si>
  <si>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</si>
  <si>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</si>
  <si>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</si>
  <si>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</si>
  <si>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</si>
  <si>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</si>
  <si>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</si>
  <si>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</si>
  <si>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</si>
  <si>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</si>
  <si>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</si>
  <si>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</si>
  <si>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</si>
  <si>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</si>
  <si>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</si>
  <si>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</si>
  <si>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</si>
  <si>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</si>
  <si>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</si>
  <si>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</si>
  <si>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</si>
  <si>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</si>
  <si>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</si>
  <si>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</si>
  <si>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</si>
  <si>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</si>
  <si>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</si>
  <si>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</si>
  <si>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</si>
  <si>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</si>
  <si>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</si>
  <si>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</si>
  <si>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</si>
  <si>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</si>
  <si>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</si>
  <si>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</si>
  <si>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</si>
  <si>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</si>
  <si>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</si>
  <si>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</si>
  <si>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</si>
  <si>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</si>
  <si>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</si>
  <si>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</si>
  <si>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</si>
  <si>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</si>
  <si>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</si>
  <si>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</si>
  <si>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</si>
  <si>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</si>
  <si>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</si>
  <si>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</si>
  <si>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</si>
  <si>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</si>
  <si>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</si>
  <si>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</si>
  <si>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</si>
  <si>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</si>
  <si>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</si>
  <si>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</si>
  <si>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</si>
  <si>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</si>
  <si>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</si>
  <si>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</si>
  <si>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</si>
  <si>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</si>
  <si>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</si>
  <si>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</si>
  <si>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</si>
  <si>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</si>
  <si>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</si>
  <si>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</si>
  <si>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</si>
  <si>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</si>
  <si>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</si>
  <si>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</si>
  <si>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</si>
  <si>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</si>
  <si>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</si>
  <si>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</si>
  <si>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</si>
  <si>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</si>
  <si>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</si>
  <si>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</si>
  <si>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</si>
  <si>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</si>
  <si>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</si>
  <si>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</si>
  <si>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</si>
  <si>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</si>
  <si>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</si>
  <si>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</si>
  <si>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</si>
  <si>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</si>
  <si>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</si>
  <si>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</si>
  <si>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</si>
  <si>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</si>
  <si>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</si>
  <si>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</si>
  <si>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</si>
  <si>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</si>
  <si>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</si>
  <si>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</si>
  <si>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</si>
  <si>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</si>
  <si>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</si>
  <si>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</si>
  <si>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</si>
  <si>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</si>
  <si>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</si>
  <si>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</si>
  <si>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</si>
  <si>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</si>
  <si>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</si>
  <si>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</si>
  <si>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</si>
  <si>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</si>
  <si>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</si>
  <si>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</si>
  <si>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</si>
  <si>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</si>
  <si>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</si>
  <si>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</si>
  <si>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</si>
  <si>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</si>
  <si>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</si>
  <si>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</si>
  <si>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</si>
  <si>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</si>
  <si>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</si>
  <si>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</si>
  <si>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</si>
  <si>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</si>
  <si>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</si>
  <si>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</si>
  <si>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</si>
  <si>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</si>
  <si>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</si>
  <si>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</si>
  <si>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</si>
  <si>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</si>
  <si>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</si>
  <si>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</si>
  <si>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</si>
  <si>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</si>
  <si>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</si>
  <si>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</si>
  <si>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</si>
  <si>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</si>
  <si>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</si>
  <si>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</si>
  <si>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</si>
  <si>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</si>
  <si>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</si>
  <si>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</si>
  <si>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</si>
  <si>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</si>
  <si>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</si>
  <si>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</si>
  <si>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</si>
  <si>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</si>
  <si>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</si>
  <si>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</si>
  <si>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</si>
  <si>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</si>
  <si>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</si>
  <si>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</si>
  <si>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</si>
  <si>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</si>
  <si>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</si>
  <si>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</si>
  <si>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</si>
  <si>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</si>
  <si>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</si>
  <si>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</si>
  <si>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</si>
  <si>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</si>
  <si>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</si>
  <si>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</si>
  <si>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</si>
  <si>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</si>
  <si>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</si>
  <si>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</si>
  <si>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</si>
  <si>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</si>
  <si>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</si>
  <si>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</si>
  <si>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</si>
  <si>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</si>
  <si>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</si>
  <si>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</si>
  <si>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</si>
  <si>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</si>
  <si>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</si>
  <si>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</si>
  <si>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</si>
  <si>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</si>
  <si>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</si>
  <si>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</si>
  <si>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</si>
  <si>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</si>
  <si>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</si>
  <si>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</si>
  <si>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</si>
  <si>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</si>
  <si>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</si>
  <si>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</si>
  <si>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</si>
  <si>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</si>
  <si>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</si>
  <si>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</si>
  <si>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</si>
  <si>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</si>
  <si>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</si>
  <si>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</si>
  <si>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</si>
  <si>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</si>
  <si>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</si>
  <si>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</si>
  <si>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</si>
  <si>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</si>
  <si>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</si>
  <si>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</si>
  <si>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</si>
  <si>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</si>
  <si>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</si>
  <si>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</si>
  <si>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</si>
  <si>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</si>
  <si>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</si>
  <si>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</si>
  <si>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</si>
  <si>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</si>
  <si>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</si>
  <si>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</si>
  <si>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</si>
  <si>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</si>
  <si>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</si>
  <si>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</si>
  <si>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</si>
  <si>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</si>
  <si>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</si>
  <si>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</si>
  <si>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</si>
  <si>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</si>
  <si>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</si>
  <si>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</si>
  <si>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</si>
  <si>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</si>
  <si>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</si>
  <si>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</si>
  <si>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</si>
  <si>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</si>
  <si>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</si>
  <si>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</si>
  <si>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</si>
  <si>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</si>
  <si>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</si>
  <si>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</si>
  <si>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</si>
  <si>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</si>
  <si>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</si>
  <si>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</si>
  <si>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</si>
  <si>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</si>
  <si>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</si>
  <si>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</si>
  <si>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</si>
  <si>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</si>
  <si>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</si>
  <si>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</si>
  <si>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</si>
  <si>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</si>
  <si>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</si>
  <si>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</si>
  <si>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</si>
  <si>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</si>
  <si>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</si>
  <si>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</si>
  <si>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</si>
  <si>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</si>
  <si>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</si>
  <si>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</si>
  <si>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</si>
  <si>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</si>
  <si>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</si>
  <si>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</si>
  <si>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</si>
  <si>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</si>
  <si>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</si>
  <si>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</si>
  <si>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</si>
  <si>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</si>
  <si>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</si>
  <si>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</si>
  <si>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</si>
  <si>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</si>
  <si>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</si>
  <si>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</si>
  <si>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</si>
  <si>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</si>
  <si>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</si>
  <si>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</si>
  <si>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</si>
  <si>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</si>
  <si>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</si>
  <si>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</si>
  <si>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</si>
  <si>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</si>
  <si>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</si>
  <si>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</si>
  <si>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</si>
  <si>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</si>
  <si>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</si>
  <si>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</si>
  <si>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</si>
  <si>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</si>
  <si>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</si>
  <si>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</si>
  <si>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</si>
  <si>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</si>
  <si>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</si>
  <si>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</si>
  <si>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</si>
  <si>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</si>
  <si>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</si>
  <si>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</si>
  <si>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</si>
  <si>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</si>
  <si>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</si>
  <si>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</si>
  <si>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</si>
  <si>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</si>
  <si>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</si>
  <si>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</si>
  <si>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</si>
  <si>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</si>
  <si>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</si>
  <si>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</si>
  <si>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</si>
  <si>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</si>
  <si>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</si>
  <si>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</si>
  <si>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</si>
  <si>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</si>
  <si>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</si>
  <si>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</si>
  <si>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</si>
  <si>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</si>
  <si>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</si>
  <si>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</si>
  <si>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</si>
  <si>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</si>
  <si>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</si>
  <si>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</si>
  <si>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</si>
  <si>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</si>
  <si>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</si>
  <si>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</si>
  <si>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</si>
  <si>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</si>
  <si>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</si>
  <si>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</si>
  <si>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</si>
  <si>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</si>
  <si>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</si>
  <si>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</si>
  <si>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</si>
  <si>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</si>
  <si>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</si>
  <si>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</si>
  <si>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</si>
  <si>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</si>
  <si>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</si>
  <si>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</si>
  <si>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</si>
  <si>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</si>
  <si>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</si>
  <si>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</si>
  <si>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</si>
  <si>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</si>
  <si>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</si>
  <si>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</si>
  <si>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</si>
  <si>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</si>
  <si>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</si>
  <si>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</si>
  <si>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</si>
  <si>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</si>
  <si>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</si>
  <si>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</si>
  <si>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</si>
  <si>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</si>
  <si>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</si>
  <si>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</si>
  <si>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</si>
  <si>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</si>
  <si>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</si>
  <si>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</si>
  <si>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</si>
  <si>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</si>
  <si>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</si>
  <si>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</si>
  <si>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</si>
  <si>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</si>
  <si>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</si>
  <si>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</si>
  <si>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</si>
  <si>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</si>
  <si>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</si>
  <si>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</si>
  <si>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</si>
  <si>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</si>
  <si>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</si>
  <si>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</si>
  <si>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</si>
  <si>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</si>
  <si>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</si>
  <si>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</si>
  <si>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</si>
  <si>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</si>
  <si>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</si>
  <si>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</si>
  <si>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</si>
  <si>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</si>
  <si>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</si>
  <si>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</si>
  <si>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</si>
  <si>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</si>
  <si>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</si>
  <si>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</si>
  <si>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</si>
  <si>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</si>
  <si>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</si>
  <si>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</si>
  <si>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</si>
  <si>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</si>
  <si>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</si>
  <si>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</si>
  <si>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</si>
  <si>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</si>
  <si>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</si>
  <si>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</si>
  <si>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</si>
  <si>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</si>
  <si>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</si>
  <si>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</si>
  <si>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</si>
  <si>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</si>
  <si>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</si>
  <si>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</si>
  <si>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</si>
  <si>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</si>
  <si>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</si>
  <si>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</si>
  <si>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</si>
  <si>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</si>
  <si>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</si>
  <si>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</si>
  <si>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</si>
  <si>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</si>
  <si>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</si>
  <si>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</si>
  <si>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</si>
  <si>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</si>
  <si>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</si>
  <si>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</si>
  <si>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</si>
  <si>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</si>
  <si>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</si>
  <si>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</si>
  <si>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</si>
  <si>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</si>
  <si>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</si>
  <si>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</si>
  <si>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</si>
  <si>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</si>
  <si>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</si>
  <si>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</si>
  <si>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</si>
  <si>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</si>
  <si>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</si>
  <si>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</si>
  <si>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</si>
  <si>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</si>
  <si>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</si>
  <si>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</si>
  <si>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</si>
  <si>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</si>
  <si>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</si>
  <si>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</si>
  <si>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</si>
  <si>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</si>
  <si>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</si>
  <si>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</si>
  <si>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</si>
  <si>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</si>
  <si>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</si>
  <si>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</si>
  <si>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</si>
  <si>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</si>
  <si>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</si>
  <si>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</si>
  <si>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</si>
  <si>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</si>
  <si>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</si>
  <si>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</si>
  <si>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</si>
  <si>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</si>
  <si>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</si>
  <si>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</si>
  <si>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</si>
  <si>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</si>
  <si>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</si>
  <si>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</si>
  <si>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</si>
  <si>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</si>
  <si>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</si>
  <si>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</si>
  <si>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</si>
  <si>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</si>
  <si>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</si>
  <si>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</si>
  <si>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</si>
  <si>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</si>
  <si>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</si>
  <si>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</si>
  <si>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</si>
  <si>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</si>
  <si>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</si>
  <si>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</si>
  <si>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</si>
  <si>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</si>
  <si>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</si>
  <si>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</si>
  <si>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</si>
  <si>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</si>
  <si>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</si>
  <si>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</si>
  <si>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</si>
  <si>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</si>
  <si>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</si>
  <si>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</si>
  <si>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</si>
  <si>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</si>
  <si>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</si>
  <si>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</si>
  <si>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</si>
  <si>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</si>
  <si>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</si>
  <si>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</si>
  <si>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</si>
  <si>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</si>
  <si>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</si>
  <si>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</si>
  <si>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</si>
  <si>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</si>
  <si>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</si>
  <si>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</si>
  <si>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</si>
  <si>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</si>
  <si>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</si>
  <si>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</si>
  <si>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</si>
  <si>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</si>
  <si>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</si>
  <si>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</si>
  <si>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</si>
  <si>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</si>
  <si>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</si>
  <si>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</si>
  <si>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</si>
  <si>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</si>
  <si>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</si>
  <si>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</si>
  <si>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</si>
  <si>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</si>
  <si>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</si>
  <si>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</si>
  <si>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</si>
  <si>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</si>
  <si>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</si>
  <si>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</si>
  <si>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</si>
  <si>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</si>
  <si>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</si>
  <si>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</si>
  <si>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</si>
  <si>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</si>
  <si>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</si>
  <si>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</si>
  <si>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</si>
  <si>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</si>
  <si>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</si>
  <si>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</si>
  <si>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</si>
  <si>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</si>
  <si>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</si>
  <si>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</si>
  <si>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</si>
  <si>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</si>
  <si>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</si>
  <si>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</si>
  <si>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</si>
  <si>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</si>
  <si>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</si>
  <si>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</si>
  <si>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</si>
  <si>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</si>
  <si>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</si>
  <si>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</si>
  <si>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</si>
  <si>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</si>
  <si>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</si>
  <si>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</si>
  <si>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</si>
  <si>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</si>
  <si>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</si>
  <si>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</si>
  <si>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</si>
  <si>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</si>
  <si>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</si>
  <si>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</si>
  <si>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</si>
  <si>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</si>
  <si>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</si>
  <si>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</si>
  <si>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</si>
  <si>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</si>
  <si>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</si>
  <si>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</si>
  <si>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</si>
  <si>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</si>
  <si>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</si>
  <si>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</si>
  <si>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</si>
  <si>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</si>
  <si>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</si>
  <si>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</si>
  <si>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</si>
  <si>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</si>
  <si>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</si>
  <si>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</si>
  <si>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</si>
  <si>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</si>
  <si>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</si>
  <si>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</si>
  <si>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</si>
  <si>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</si>
  <si>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</si>
  <si>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</si>
  <si>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</si>
  <si>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</si>
  <si>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</si>
  <si>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</si>
  <si>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</si>
  <si>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</si>
  <si>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</si>
  <si>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</si>
  <si>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</si>
  <si>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</si>
  <si>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</si>
  <si>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</si>
  <si>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</si>
  <si>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</si>
  <si>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</si>
  <si>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</si>
  <si>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</si>
  <si>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</si>
  <si>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</si>
  <si>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</si>
  <si>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</si>
  <si>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</si>
  <si>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</si>
  <si>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</si>
  <si>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</si>
  <si>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</si>
  <si>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</si>
  <si>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</si>
  <si>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</si>
  <si>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</si>
  <si>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</si>
  <si>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</si>
  <si>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</si>
  <si>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</si>
  <si>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</si>
  <si>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</si>
  <si>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</si>
  <si>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</si>
  <si>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</si>
  <si>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</si>
  <si>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</si>
  <si>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</si>
  <si>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</si>
  <si>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</si>
  <si>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</si>
  <si>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</si>
  <si>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</si>
  <si>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</si>
  <si>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</si>
  <si>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</si>
  <si>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</si>
  <si>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</si>
  <si>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</si>
  <si>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</si>
  <si>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</si>
  <si>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</si>
  <si>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</si>
  <si>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</si>
  <si>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</si>
  <si>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</si>
  <si>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</si>
  <si>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</si>
  <si>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</si>
  <si>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</si>
  <si>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</si>
  <si>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</si>
  <si>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</si>
  <si>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</si>
  <si>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</si>
  <si>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</si>
  <si>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</si>
  <si>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</si>
  <si>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</si>
  <si>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</si>
  <si>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</si>
  <si>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</si>
  <si>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</si>
  <si>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</si>
  <si>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</si>
  <si>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</si>
  <si>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</si>
  <si>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</si>
  <si>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</si>
  <si>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</si>
  <si>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</si>
  <si>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</si>
  <si>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</si>
  <si>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</si>
  <si>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</si>
  <si>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</si>
  <si>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</si>
  <si>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</si>
  <si>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</si>
  <si>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</si>
  <si>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</si>
  <si>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</si>
  <si>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</si>
  <si>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</si>
  <si>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</si>
  <si>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</si>
  <si>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</si>
  <si>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</si>
  <si>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</si>
  <si>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</si>
  <si>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</si>
  <si>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</si>
  <si>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</si>
  <si>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</si>
  <si>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</si>
  <si>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</si>
  <si>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</si>
  <si>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</si>
  <si>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</si>
  <si>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</si>
  <si>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</si>
  <si>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</si>
  <si>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</si>
  <si>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</si>
  <si>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</si>
  <si>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</si>
  <si>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</si>
  <si>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</si>
  <si>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</si>
  <si>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</si>
  <si>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</si>
  <si>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</si>
  <si>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</si>
  <si>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</si>
  <si>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</si>
  <si>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</si>
  <si>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</si>
  <si>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</si>
  <si>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</si>
  <si>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</si>
  <si>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</si>
  <si>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</si>
  <si>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</si>
  <si>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</si>
  <si>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</si>
  <si>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</si>
  <si>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</si>
  <si>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</si>
  <si>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</si>
  <si>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</si>
  <si>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</si>
  <si>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</si>
  <si>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</si>
  <si>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</si>
  <si>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</si>
  <si>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</si>
  <si>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</si>
  <si>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</si>
  <si>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</si>
  <si>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</si>
  <si>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</si>
  <si>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</si>
  <si>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</si>
  <si>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</si>
  <si>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</si>
  <si>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</si>
  <si>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</si>
  <si>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</si>
  <si>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</si>
  <si>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</si>
  <si>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</si>
  <si>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</si>
  <si>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</si>
  <si>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</si>
  <si>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</si>
  <si>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</si>
  <si>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</si>
  <si>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</si>
  <si>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</si>
  <si>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</si>
  <si>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</si>
  <si>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</si>
  <si>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</si>
  <si>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</si>
  <si>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</si>
  <si>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</si>
  <si>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</si>
  <si>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</si>
  <si>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</si>
  <si>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</si>
  <si>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</si>
  <si>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</si>
  <si>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</si>
  <si>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</si>
  <si>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</si>
  <si>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</si>
  <si>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</si>
  <si>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</si>
  <si>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</si>
  <si>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</si>
  <si>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</si>
  <si>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</si>
  <si>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</si>
  <si>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</si>
  <si>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</si>
  <si>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</si>
  <si>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</si>
  <si>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</si>
  <si>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</si>
  <si>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</si>
  <si>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</si>
  <si>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</si>
  <si>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</si>
  <si>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</si>
  <si>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</si>
  <si>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</si>
  <si>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</si>
  <si>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</si>
  <si>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</si>
  <si>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</si>
  <si>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</si>
  <si>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</si>
  <si>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</si>
  <si>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</si>
  <si>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</si>
  <si>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</si>
  <si>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</si>
  <si>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</si>
  <si>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</si>
  <si>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</si>
  <si>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</si>
  <si>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</si>
  <si>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</si>
  <si>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</si>
  <si>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</si>
  <si>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</si>
  <si>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</si>
  <si>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</si>
  <si>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</si>
  <si>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</si>
  <si>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</si>
  <si>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</si>
  <si>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</si>
  <si>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</si>
  <si>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</si>
  <si>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</si>
  <si>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</si>
  <si>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</si>
  <si>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</si>
  <si>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</si>
  <si>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</si>
  <si>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</si>
  <si>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</si>
  <si>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</si>
  <si>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</si>
  <si>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</si>
  <si>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</si>
  <si>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</si>
  <si>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</si>
  <si>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</si>
  <si>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</si>
  <si>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</si>
  <si>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</si>
  <si>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</si>
  <si>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</si>
  <si>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</si>
  <si>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</si>
  <si>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</si>
  <si>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</si>
  <si>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</si>
  <si>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</si>
  <si>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</si>
  <si>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</si>
  <si>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</si>
  <si>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</si>
  <si>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</si>
  <si>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</si>
  <si>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</si>
  <si>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</si>
  <si>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</si>
  <si>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</si>
  <si>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</si>
  <si>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</si>
  <si>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</si>
  <si>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</si>
  <si>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</si>
  <si>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</si>
  <si>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</si>
  <si>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</si>
  <si>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</si>
  <si>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</si>
  <si>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</si>
  <si>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</si>
  <si>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</si>
  <si>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</si>
  <si>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</si>
  <si>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</si>
  <si>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</si>
  <si>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</si>
  <si>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</si>
  <si>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</si>
  <si>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</si>
  <si>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</si>
  <si>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</si>
  <si>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</si>
  <si>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</si>
  <si>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</si>
  <si>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</si>
  <si>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</si>
  <si>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</si>
  <si>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</si>
  <si>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</si>
  <si>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</si>
  <si>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</si>
  <si>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</si>
  <si>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</si>
  <si>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</si>
  <si>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</si>
  <si>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</si>
  <si>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</si>
  <si>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</si>
  <si>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</si>
  <si>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</si>
  <si>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</si>
  <si>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</si>
  <si>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</si>
  <si>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</si>
  <si>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</si>
  <si>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</si>
  <si>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</si>
  <si>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</si>
  <si>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</si>
  <si>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</si>
  <si>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</si>
  <si>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</si>
  <si>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</si>
  <si>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</si>
  <si>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</si>
  <si>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</si>
  <si>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</si>
  <si>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</si>
  <si>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</si>
  <si>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</si>
  <si>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</si>
  <si>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</si>
  <si>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</si>
  <si>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</si>
  <si>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</si>
  <si>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</si>
  <si>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</si>
  <si>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</si>
  <si>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</si>
  <si>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</si>
  <si>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</si>
  <si>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</si>
  <si>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</si>
  <si>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</si>
  <si>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</si>
  <si>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</si>
  <si>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</si>
  <si>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</si>
  <si>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</si>
  <si>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</si>
  <si>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</si>
  <si>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</si>
  <si>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</si>
  <si>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</si>
  <si>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</si>
  <si>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</si>
  <si>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</si>
  <si>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</si>
  <si>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</si>
  <si>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</si>
  <si>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</si>
  <si>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</si>
  <si>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</si>
  <si>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</si>
  <si>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</si>
  <si>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</si>
  <si>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</si>
  <si>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</si>
  <si>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</si>
  <si>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</si>
  <si>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</si>
  <si>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</si>
  <si>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</si>
  <si>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</si>
  <si>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</si>
  <si>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</si>
  <si>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</si>
  <si>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</si>
  <si>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</si>
  <si>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</si>
  <si>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</si>
  <si>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</si>
  <si>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</si>
  <si>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</si>
  <si>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</si>
  <si>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</si>
  <si>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</si>
  <si>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</si>
  <si>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</si>
  <si>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</si>
  <si>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</si>
  <si>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</si>
  <si>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</si>
  <si>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</si>
  <si>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</si>
  <si>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</si>
  <si>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</si>
  <si>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</si>
  <si>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</si>
  <si>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</si>
  <si>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</si>
  <si>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</si>
  <si>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</si>
  <si>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</si>
  <si>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</si>
  <si>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</si>
  <si>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</si>
  <si>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</si>
  <si>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</si>
  <si>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</si>
  <si>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</si>
  <si>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</si>
  <si>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</si>
  <si>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</si>
  <si>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</si>
  <si>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</si>
  <si>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</si>
  <si>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</si>
  <si>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</si>
  <si>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</si>
  <si>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</si>
  <si>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</si>
  <si>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</si>
  <si>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</si>
  <si>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</si>
  <si>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</si>
  <si>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</si>
  <si>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</si>
  <si>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</si>
  <si>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</si>
  <si>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</si>
  <si>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</si>
  <si>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</si>
  <si>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</si>
  <si>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</si>
  <si>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</si>
  <si>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</si>
  <si>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</si>
  <si>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</si>
  <si>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</si>
  <si>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</si>
  <si>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</si>
  <si>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</si>
  <si>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</si>
  <si>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</si>
  <si>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</si>
  <si>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</si>
  <si>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</si>
  <si>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</si>
  <si>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</si>
  <si>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</si>
  <si>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</si>
  <si>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</si>
  <si>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</si>
  <si>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</si>
  <si>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</si>
  <si>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</si>
  <si>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</si>
  <si>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</si>
  <si>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</si>
  <si>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</si>
  <si>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</si>
  <si>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</si>
  <si>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</si>
  <si>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</si>
  <si>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</si>
  <si>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</si>
  <si>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</si>
  <si>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</si>
  <si>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</si>
  <si>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</si>
  <si>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</si>
  <si>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</si>
  <si>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</si>
  <si>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</si>
  <si>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</si>
  <si>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</si>
  <si>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</si>
  <si>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</si>
  <si>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</si>
  <si>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</si>
  <si>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</si>
  <si>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</si>
  <si>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</si>
  <si>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</si>
  <si>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</si>
  <si>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</si>
  <si>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</si>
  <si>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</si>
  <si>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</si>
  <si>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</si>
  <si>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</si>
  <si>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</si>
  <si>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</si>
  <si>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</si>
  <si>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</si>
  <si>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</si>
  <si>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</si>
  <si>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</si>
  <si>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</si>
  <si>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</si>
  <si>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</si>
  <si>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</si>
  <si>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</si>
  <si>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</si>
  <si>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</si>
  <si>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</si>
  <si>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</si>
  <si>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</si>
  <si>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</si>
  <si>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</si>
  <si>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</si>
  <si>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</si>
  <si>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</si>
  <si>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</si>
  <si>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</si>
  <si>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</si>
  <si>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</si>
  <si>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</si>
  <si>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</si>
  <si>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</si>
  <si>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</si>
  <si>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</si>
  <si>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</si>
  <si>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</si>
  <si>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</si>
  <si>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</si>
  <si>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</si>
  <si>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</si>
  <si>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</si>
  <si>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</si>
  <si>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</si>
  <si>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</si>
  <si>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</si>
  <si>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</si>
  <si>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</si>
  <si>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</si>
  <si>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</si>
  <si>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</si>
  <si>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</si>
  <si>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</si>
  <si>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</si>
  <si>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</si>
  <si>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</si>
  <si>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</si>
  <si>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</si>
  <si>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</si>
  <si>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</si>
  <si>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</si>
  <si>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</si>
  <si>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</si>
  <si>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</si>
  <si>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</si>
  <si>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</si>
  <si>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</si>
  <si>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</si>
  <si>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</si>
  <si>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</si>
  <si>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</si>
  <si>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</si>
  <si>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</si>
  <si>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</si>
  <si>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</si>
  <si>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</si>
  <si>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</si>
  <si>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</si>
  <si>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</si>
  <si>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</si>
  <si>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</si>
  <si>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</si>
  <si>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</si>
  <si>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</si>
  <si>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</si>
  <si>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</si>
  <si>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</si>
  <si>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</si>
  <si>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</si>
  <si>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</si>
  <si>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</si>
  <si>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</si>
  <si>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</si>
  <si>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</si>
  <si>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</si>
  <si>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</si>
  <si>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</si>
  <si>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</si>
  <si>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</si>
  <si>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</si>
  <si>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</si>
  <si>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</si>
  <si>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</si>
  <si>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</si>
  <si>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</si>
  <si>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</si>
  <si>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</si>
  <si>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</si>
  <si>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</si>
  <si>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</si>
  <si>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</si>
  <si>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</si>
  <si>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</si>
  <si>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</si>
  <si>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</si>
  <si>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</si>
  <si>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</si>
  <si>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</si>
  <si>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</si>
  <si>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</si>
  <si>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</si>
  <si>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</si>
  <si>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</si>
  <si>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</si>
  <si>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</si>
  <si>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</si>
  <si>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</si>
  <si>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</si>
  <si>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</si>
  <si>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</si>
  <si>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</si>
  <si>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</si>
  <si>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</si>
  <si>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</si>
  <si>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</si>
  <si>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</si>
  <si>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</si>
  <si>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</si>
  <si>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</si>
  <si>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</si>
  <si>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</si>
  <si>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</si>
  <si>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</si>
  <si>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</si>
  <si>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</si>
  <si>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</si>
  <si>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</si>
  <si>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</si>
  <si>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</si>
  <si>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</si>
  <si>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</si>
  <si>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</si>
  <si>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</si>
  <si>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</si>
  <si>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</si>
  <si>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</si>
  <si>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</si>
  <si>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</si>
  <si>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</si>
  <si>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</si>
  <si>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</si>
  <si>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</si>
  <si>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</si>
  <si>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</si>
  <si>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</si>
  <si>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</si>
  <si>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</si>
  <si>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</si>
  <si>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</si>
  <si>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</si>
  <si>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</si>
  <si>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</si>
  <si>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</si>
  <si>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</si>
  <si>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</si>
  <si>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</si>
  <si>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</si>
  <si>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</si>
  <si>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</si>
  <si>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</si>
  <si>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</si>
  <si>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</si>
  <si>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</si>
  <si>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</si>
  <si>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</si>
  <si>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</si>
  <si>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</si>
  <si>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</si>
  <si>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</si>
  <si>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</si>
  <si>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</si>
  <si>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</si>
  <si>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</si>
  <si>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</si>
  <si>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</si>
  <si>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</si>
  <si>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</si>
  <si>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</si>
  <si>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</si>
  <si>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</si>
  <si>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</si>
  <si>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</si>
  <si>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</si>
  <si>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</si>
  <si>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</si>
  <si>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</si>
  <si>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</si>
  <si>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</si>
  <si>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</si>
  <si>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</si>
  <si>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</si>
  <si>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</si>
  <si>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</si>
  <si>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</si>
  <si>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</si>
  <si>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</si>
  <si>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</si>
  <si>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</si>
  <si>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</si>
  <si>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</si>
  <si>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</si>
  <si>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</si>
  <si>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</si>
  <si>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</si>
  <si>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</si>
  <si>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</si>
  <si>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</si>
  <si>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</si>
  <si>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</si>
  <si>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</si>
  <si>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</si>
  <si>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</si>
  <si>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</si>
  <si>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</si>
  <si>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</si>
  <si>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</si>
  <si>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</si>
  <si>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</si>
  <si>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</si>
  <si>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</si>
  <si>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</si>
  <si>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</si>
  <si>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</si>
  <si>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</si>
  <si>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</si>
  <si>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</si>
  <si>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</si>
  <si>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</si>
  <si>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</si>
  <si>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</si>
  <si>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</si>
  <si>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</si>
  <si>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</si>
  <si>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</si>
  <si>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</si>
  <si>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</si>
  <si>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</si>
  <si>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</si>
  <si>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</si>
  <si>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</si>
  <si>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</si>
  <si>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</si>
  <si>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</si>
  <si>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</si>
  <si>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</si>
  <si>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</si>
  <si>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</si>
  <si>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</si>
  <si>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</si>
  <si>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</si>
  <si>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</si>
  <si>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</si>
  <si>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</si>
  <si>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</si>
  <si>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</si>
  <si>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</si>
  <si>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</si>
  <si>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</si>
  <si>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</si>
  <si>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</si>
  <si>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</si>
  <si>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</si>
  <si>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</si>
  <si>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</si>
  <si>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</si>
  <si>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</si>
  <si>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</si>
  <si>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</si>
  <si>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</si>
  <si>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</si>
  <si>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</si>
  <si>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</si>
  <si>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</si>
  <si>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</si>
  <si>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</si>
  <si>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</si>
  <si>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</si>
  <si>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</si>
  <si>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</si>
  <si>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</si>
  <si>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</si>
  <si>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</si>
  <si>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</si>
  <si>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</si>
  <si>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</si>
  <si>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</si>
  <si>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</si>
  <si>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</si>
  <si>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</si>
  <si>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</si>
  <si>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</si>
  <si>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</si>
  <si>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</si>
  <si>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</si>
  <si>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</si>
  <si>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</si>
  <si>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</si>
  <si>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</si>
  <si>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</si>
  <si>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</si>
  <si>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</si>
  <si>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</si>
  <si>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</si>
  <si>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</si>
  <si>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</si>
  <si>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</si>
  <si>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</si>
  <si>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</si>
  <si>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</si>
  <si>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</si>
  <si>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</si>
  <si>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</si>
  <si>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</si>
  <si>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</si>
  <si>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</si>
  <si>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</si>
  <si>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</si>
  <si>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</si>
  <si>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</si>
  <si>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</si>
  <si>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</si>
  <si>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</si>
  <si>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</si>
  <si>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</si>
  <si>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</si>
  <si>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</si>
  <si>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</si>
  <si>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</si>
  <si>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</si>
  <si>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</si>
  <si>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</si>
  <si>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</si>
  <si>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</si>
  <si>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</si>
  <si>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</si>
  <si>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</si>
  <si>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</si>
  <si>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</si>
  <si>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</si>
  <si>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</si>
  <si>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</si>
  <si>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</si>
  <si>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</si>
  <si>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</si>
  <si>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</si>
  <si>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</si>
  <si>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</si>
  <si>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</si>
  <si>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</si>
  <si>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</si>
  <si>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</si>
  <si>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</si>
  <si>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</si>
  <si>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</si>
  <si>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</si>
  <si>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</si>
  <si>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</si>
  <si>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</si>
  <si>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</si>
  <si>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</si>
  <si>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</si>
  <si>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</si>
  <si>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</si>
  <si>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</si>
  <si>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</si>
  <si>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</si>
  <si>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</si>
  <si>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</si>
  <si>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</si>
  <si>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</si>
  <si>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</si>
  <si>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</si>
  <si>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</si>
  <si>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</si>
  <si>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</si>
  <si>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</si>
  <si>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</si>
  <si>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</si>
  <si>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</si>
  <si>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</si>
  <si>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</si>
  <si>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</si>
  <si>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</si>
  <si>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</si>
  <si>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</si>
  <si>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</si>
  <si>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</si>
  <si>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</si>
  <si>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</si>
  <si>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</si>
  <si>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</si>
  <si>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</si>
  <si>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</si>
  <si>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</si>
  <si>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</si>
  <si>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</si>
  <si>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</si>
  <si>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</si>
  <si>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</si>
  <si>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</si>
  <si>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</si>
  <si>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</si>
  <si>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</si>
  <si>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</si>
  <si>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</si>
  <si>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</si>
  <si>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</si>
  <si>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</si>
  <si>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</si>
  <si>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</si>
  <si>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</si>
  <si>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</si>
  <si>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</si>
  <si>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</si>
  <si>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</si>
  <si>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</si>
  <si>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</si>
  <si>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</si>
  <si>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</si>
  <si>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</si>
  <si>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</si>
  <si>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</si>
  <si>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</si>
  <si>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</si>
  <si>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</si>
  <si>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</si>
  <si>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</si>
  <si>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</si>
  <si>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</si>
  <si>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</si>
  <si>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</si>
  <si>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</si>
  <si>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</si>
  <si>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</si>
  <si>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</si>
  <si>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</si>
  <si>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</si>
  <si>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</si>
  <si>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</si>
  <si>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</si>
  <si>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</si>
  <si>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</si>
  <si>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</si>
  <si>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</si>
  <si>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</si>
  <si>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</si>
  <si>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</si>
  <si>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</si>
  <si>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</si>
  <si>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</si>
  <si>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</si>
  <si>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</si>
  <si>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</si>
  <si>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</si>
  <si>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</si>
  <si>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</si>
  <si>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</si>
  <si>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</si>
  <si>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</si>
  <si>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</si>
  <si>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</si>
  <si>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</si>
  <si>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</si>
  <si>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</si>
  <si>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</si>
  <si>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</si>
  <si>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</si>
  <si>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</si>
  <si>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</si>
  <si>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</si>
  <si>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</si>
  <si>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</si>
  <si>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</si>
  <si>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</si>
  <si>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</si>
  <si>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</si>
  <si>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</si>
  <si>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</si>
  <si>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</si>
  <si>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</si>
  <si>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</si>
  <si>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</si>
  <si>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</si>
  <si>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</si>
  <si>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</si>
  <si>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</si>
  <si>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</si>
  <si>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</si>
  <si>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</si>
  <si>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</si>
  <si>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</si>
  <si>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</si>
  <si>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</si>
  <si>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</si>
  <si>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</si>
  <si>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</si>
  <si>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</si>
  <si>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</si>
  <si>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</si>
  <si>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</si>
  <si>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</si>
  <si>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</si>
  <si>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</si>
  <si>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</si>
  <si>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</si>
  <si>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</si>
  <si>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</si>
  <si>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</si>
  <si>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</si>
  <si>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</si>
  <si>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</si>
  <si>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</si>
  <si>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</si>
  <si>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</si>
  <si>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</si>
  <si>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</si>
  <si>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</si>
  <si>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</si>
  <si>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</si>
  <si>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</si>
  <si>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</si>
  <si>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</si>
  <si>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</si>
  <si>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</si>
  <si>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</si>
  <si>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</si>
  <si>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</si>
  <si>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</si>
  <si>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</si>
  <si>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</si>
  <si>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</si>
  <si>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</si>
  <si>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</si>
  <si>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</si>
  <si>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</si>
  <si>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</si>
  <si>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</si>
  <si>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</si>
  <si>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</si>
  <si>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</si>
  <si>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</si>
  <si>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</si>
  <si>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</si>
  <si>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</si>
  <si>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</si>
  <si>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</si>
  <si>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</si>
  <si>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</si>
  <si>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</si>
  <si>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</si>
  <si>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</si>
  <si>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</si>
  <si>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</si>
  <si>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</si>
  <si>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</si>
  <si>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</si>
  <si>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</si>
  <si>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</si>
  <si>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</si>
  <si>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</si>
  <si>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</si>
  <si>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</si>
  <si>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</si>
  <si>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</si>
  <si>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</si>
  <si>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</si>
  <si>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</si>
  <si>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</si>
  <si>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</si>
  <si>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</si>
  <si>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</si>
  <si>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</si>
  <si>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</si>
  <si>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</si>
  <si>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</si>
  <si>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</si>
  <si>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</si>
  <si>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</si>
  <si>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</si>
  <si>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</si>
  <si>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</si>
  <si>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</si>
  <si>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</si>
  <si>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</si>
  <si>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</si>
  <si>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</si>
  <si>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</si>
  <si>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</si>
  <si>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</si>
  <si>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</si>
  <si>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</si>
  <si>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</si>
  <si>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</si>
  <si>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</si>
  <si>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</si>
  <si>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</si>
  <si>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</si>
  <si>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</si>
  <si>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</si>
  <si>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</si>
  <si>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</si>
  <si>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</si>
  <si>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</si>
  <si>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</si>
  <si>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</si>
  <si>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</si>
  <si>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</si>
  <si>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</si>
  <si>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</si>
  <si>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</si>
  <si>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</si>
  <si>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</si>
  <si>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</si>
  <si>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</si>
  <si>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</si>
  <si>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</si>
  <si>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</si>
  <si>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</si>
  <si>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</si>
  <si>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</si>
  <si>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</si>
  <si>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</si>
  <si>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</si>
  <si>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</si>
  <si>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</si>
  <si>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</si>
  <si>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</si>
  <si>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</si>
  <si>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</si>
  <si>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</si>
  <si>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</si>
  <si>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</si>
  <si>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</si>
  <si>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</si>
  <si>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</si>
  <si>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</si>
  <si>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</si>
  <si>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</si>
  <si>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</si>
  <si>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</si>
  <si>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</si>
  <si>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</si>
  <si>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</si>
  <si>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</si>
  <si>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</si>
  <si>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</si>
  <si>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</si>
  <si>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</si>
  <si>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</si>
  <si>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</si>
  <si>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</si>
  <si>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</si>
  <si>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</si>
  <si>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</si>
  <si>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</si>
  <si>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</si>
  <si>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</si>
  <si>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</si>
  <si>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</si>
  <si>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</si>
  <si>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</si>
  <si>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</si>
  <si>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</si>
  <si>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</si>
  <si>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</si>
  <si>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</si>
  <si>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</si>
  <si>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</si>
  <si>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</si>
  <si>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</si>
  <si>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</si>
  <si>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</si>
  <si>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</si>
  <si>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</si>
  <si>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</si>
  <si>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</si>
  <si>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</si>
  <si>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</si>
  <si>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</si>
  <si>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</si>
  <si>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</si>
  <si>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</si>
  <si>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</si>
  <si>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</si>
  <si>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</si>
  <si>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</si>
  <si>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</si>
  <si>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</si>
  <si>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</si>
  <si>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</si>
  <si>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</si>
  <si>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</si>
  <si>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</si>
  <si>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</si>
  <si>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</si>
  <si>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</si>
  <si>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</si>
  <si>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</si>
  <si>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</si>
  <si>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</si>
  <si>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</si>
  <si>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</si>
  <si>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</si>
  <si>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</si>
  <si>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</si>
  <si>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</si>
  <si>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</si>
  <si>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</si>
  <si>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</si>
  <si>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</si>
  <si>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</si>
  <si>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</si>
  <si>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</si>
  <si>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</si>
  <si>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</si>
  <si>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</si>
  <si>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</si>
  <si>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</si>
  <si>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</si>
  <si>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</si>
  <si>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</si>
  <si>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</si>
  <si>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</si>
  <si>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</si>
  <si>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</si>
  <si>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</si>
  <si>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</si>
  <si>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</si>
  <si>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</si>
  <si>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</si>
  <si>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</si>
  <si>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</si>
  <si>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</si>
  <si>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</si>
  <si>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</si>
  <si>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</si>
  <si>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</si>
  <si>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</si>
  <si>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</si>
  <si>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</si>
  <si>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</si>
  <si>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</si>
  <si>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</si>
  <si>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</si>
  <si>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</si>
  <si>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</si>
  <si>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</si>
  <si>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</si>
  <si>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</si>
  <si>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</si>
  <si>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</si>
  <si>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</si>
  <si>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</si>
  <si>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</si>
  <si>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</si>
  <si>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</si>
  <si>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</si>
  <si>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</si>
  <si>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</si>
  <si>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</si>
  <si>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</si>
  <si>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</si>
  <si>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</si>
  <si>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</si>
  <si>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</si>
  <si>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</si>
  <si>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</si>
  <si>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</si>
  <si>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</si>
  <si>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</si>
  <si>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</si>
  <si>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</si>
  <si>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</si>
  <si>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</si>
  <si>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</si>
  <si>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</si>
  <si>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</si>
  <si>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</si>
  <si>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</si>
  <si>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</si>
  <si>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</si>
  <si>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</si>
  <si>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</si>
  <si>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</si>
  <si>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</si>
  <si>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</si>
  <si>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</si>
  <si>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</si>
  <si>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</si>
  <si>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</si>
  <si>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</si>
  <si>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</si>
  <si>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</si>
  <si>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</si>
  <si>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</si>
  <si>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</si>
  <si>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</si>
  <si>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</si>
  <si>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</si>
  <si>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</si>
  <si>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</si>
  <si>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</si>
  <si>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</si>
  <si>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</si>
  <si>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</si>
  <si>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</si>
  <si>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</si>
  <si>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</si>
  <si>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</si>
  <si>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</si>
  <si>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</si>
  <si>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</si>
  <si>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</si>
  <si>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</si>
  <si>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</si>
  <si>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</si>
  <si>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</si>
  <si>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</si>
  <si>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</si>
  <si>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</si>
  <si>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</si>
  <si>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</si>
  <si>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</si>
  <si>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</si>
  <si>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</si>
  <si>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</si>
  <si>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</si>
  <si>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</si>
  <si>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</si>
  <si>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</si>
  <si>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</si>
  <si>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</si>
  <si>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</si>
  <si>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</si>
  <si>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</si>
  <si>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</si>
  <si>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</si>
  <si>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</si>
  <si>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</si>
  <si>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</si>
  <si>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</si>
  <si>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</si>
  <si>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</si>
  <si>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</si>
  <si>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</si>
  <si>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</si>
  <si>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</si>
  <si>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</si>
  <si>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</si>
  <si>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</si>
  <si>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</si>
  <si>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</si>
  <si>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</si>
  <si>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</si>
  <si>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</si>
  <si>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</si>
  <si>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</si>
  <si>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</si>
  <si>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</si>
  <si>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</si>
  <si>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</si>
  <si>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</si>
  <si>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</si>
  <si>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</si>
  <si>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</si>
  <si>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</si>
  <si>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</si>
  <si>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</si>
  <si>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</si>
  <si>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</si>
  <si>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</si>
  <si>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</si>
  <si>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</si>
  <si>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</si>
  <si>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</si>
  <si>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</si>
  <si>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</si>
  <si>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</si>
  <si>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</si>
  <si>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</si>
  <si>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</si>
  <si>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</si>
  <si>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</si>
  <si>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</si>
  <si>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</si>
  <si>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</si>
  <si>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</si>
  <si>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</si>
  <si>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</si>
  <si>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</si>
  <si>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</si>
  <si>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</si>
  <si>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</si>
  <si>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</si>
  <si>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</si>
  <si>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</si>
  <si>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</si>
  <si>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</si>
  <si>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</si>
  <si>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</si>
  <si>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</si>
  <si>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</si>
  <si>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</si>
  <si>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</si>
  <si>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</si>
  <si>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</si>
  <si>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</si>
  <si>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</si>
  <si>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</si>
  <si>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</si>
  <si>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</si>
  <si>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</si>
  <si>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</si>
  <si>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</si>
  <si>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</si>
  <si>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</si>
  <si>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</si>
  <si>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</si>
  <si>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</si>
  <si>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</si>
  <si>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</si>
  <si>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</si>
  <si>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</si>
  <si>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</si>
  <si>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</si>
  <si>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</si>
  <si>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</si>
  <si>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</si>
  <si>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</si>
  <si>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</si>
  <si>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</si>
  <si>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</si>
  <si>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</si>
  <si>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</si>
  <si>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</si>
  <si>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</si>
  <si>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</si>
  <si>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</si>
  <si>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</si>
  <si>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</si>
  <si>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</si>
  <si>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</si>
  <si>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</si>
  <si>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</si>
  <si>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</si>
  <si>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</si>
  <si>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</si>
  <si>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</si>
  <si>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</si>
  <si>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</si>
  <si>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</si>
  <si>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</si>
  <si>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</si>
  <si>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</si>
  <si>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</si>
  <si>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</si>
  <si>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</si>
  <si>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</si>
  <si>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</si>
  <si>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</si>
  <si>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</si>
  <si>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</si>
  <si>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</si>
  <si>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</si>
  <si>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</si>
  <si>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</si>
  <si>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</si>
  <si>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</si>
  <si>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</si>
  <si>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</si>
  <si>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</si>
  <si>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</si>
  <si>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</si>
  <si>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</si>
  <si>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</si>
  <si>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</si>
  <si>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</si>
  <si>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</si>
  <si>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</si>
  <si>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</si>
  <si>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</si>
  <si>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</si>
  <si>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</si>
  <si>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</si>
  <si>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</si>
  <si>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</si>
  <si>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</si>
  <si>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</si>
  <si>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</si>
  <si>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</si>
  <si>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</si>
  <si>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</si>
  <si>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</si>
  <si>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</si>
  <si>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</si>
  <si>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</si>
  <si>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</si>
  <si>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</si>
  <si>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</si>
  <si>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</si>
  <si>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</si>
  <si>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</si>
  <si>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</si>
  <si>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</si>
  <si>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</si>
  <si>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</si>
  <si>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</si>
  <si>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</si>
  <si>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</si>
  <si>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</si>
  <si>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</si>
  <si>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</si>
  <si>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</si>
  <si>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</si>
  <si>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</si>
  <si>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</si>
  <si>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</si>
  <si>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</si>
  <si>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</si>
  <si>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</si>
  <si>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</si>
  <si>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</si>
  <si>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</si>
  <si>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</si>
  <si>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</si>
  <si>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</si>
  <si>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</si>
  <si>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</si>
  <si>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</si>
  <si>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</si>
  <si>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</si>
  <si>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</si>
  <si>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</si>
  <si>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</si>
  <si>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</si>
  <si>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</si>
  <si>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</si>
  <si>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</si>
  <si>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</si>
  <si>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</si>
  <si>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</si>
  <si>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</si>
  <si>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</si>
  <si>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</si>
  <si>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</si>
  <si>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</si>
  <si>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</si>
  <si>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</si>
  <si>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</si>
  <si>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</si>
  <si>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</si>
  <si>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</si>
  <si>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</si>
  <si>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</si>
  <si>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</si>
  <si>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</si>
  <si>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</si>
  <si>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</si>
  <si>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</si>
  <si>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</si>
  <si>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</si>
  <si>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</si>
  <si>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</si>
  <si>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</si>
  <si>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</si>
  <si>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</si>
  <si>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</si>
  <si>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</si>
  <si>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</si>
  <si>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</si>
  <si>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</si>
  <si>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</si>
  <si>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</si>
  <si>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</si>
  <si>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</si>
  <si>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</si>
  <si>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</si>
  <si>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</si>
  <si>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</si>
  <si>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</si>
  <si>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</si>
  <si>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</si>
  <si>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</si>
  <si>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</si>
  <si>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</si>
  <si>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</si>
  <si>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</si>
  <si>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</si>
  <si>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</si>
  <si>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</si>
  <si>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</si>
  <si>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</si>
  <si>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</si>
  <si>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</si>
  <si>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</si>
  <si>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</si>
  <si>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</si>
  <si>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</si>
  <si>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</si>
  <si>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</si>
  <si>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</si>
  <si>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</si>
  <si>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</si>
  <si>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</si>
  <si>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</si>
  <si>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</si>
  <si>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</si>
  <si>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</si>
  <si>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</si>
  <si>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</si>
  <si>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</si>
  <si>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</si>
  <si>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</si>
  <si>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</si>
  <si>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</si>
  <si>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</si>
  <si>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</si>
  <si>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</si>
  <si>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</si>
  <si>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</si>
  <si>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</si>
  <si>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</si>
  <si>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</si>
  <si>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</si>
  <si>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</si>
  <si>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</si>
  <si>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</si>
  <si>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</si>
  <si>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</si>
  <si>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</si>
  <si>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</si>
  <si>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</si>
  <si>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</si>
  <si>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</si>
  <si>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</si>
  <si>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</si>
  <si>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</si>
  <si>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</si>
  <si>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</si>
  <si>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</si>
  <si>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</si>
  <si>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</si>
  <si>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</si>
  <si>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</si>
  <si>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</si>
  <si>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</si>
  <si>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</si>
  <si>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</si>
  <si>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</si>
  <si>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</si>
  <si>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</si>
  <si>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</si>
  <si>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</si>
  <si>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</si>
  <si>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</si>
  <si>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</si>
  <si>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</si>
  <si>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</si>
  <si>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</si>
  <si>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</si>
  <si>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</si>
  <si>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</si>
  <si>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</si>
  <si>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</si>
  <si>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</si>
  <si>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</si>
  <si>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</si>
  <si>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</si>
  <si>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</si>
  <si>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</si>
  <si>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</si>
  <si>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</si>
  <si>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</si>
  <si>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</si>
  <si>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</si>
  <si>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</si>
  <si>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</si>
  <si>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</si>
  <si>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</si>
  <si>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</si>
  <si>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</si>
  <si>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</si>
  <si>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</si>
  <si>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</si>
  <si>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</si>
  <si>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</si>
  <si>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</si>
  <si>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</si>
  <si>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</si>
  <si>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</si>
  <si>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</si>
  <si>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</si>
  <si>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</si>
  <si>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</si>
  <si>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</si>
  <si>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</si>
  <si>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</si>
  <si>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</si>
  <si>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</si>
  <si>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</si>
  <si>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</si>
  <si>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</si>
  <si>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</si>
  <si>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</si>
  <si>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</si>
  <si>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</si>
  <si>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</si>
  <si>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</si>
  <si>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</si>
  <si>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</si>
  <si>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</si>
  <si>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</si>
  <si>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</si>
  <si>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</si>
  <si>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</si>
  <si>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</si>
  <si>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</si>
  <si>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</si>
  <si>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</si>
  <si>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</si>
  <si>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</si>
  <si>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</si>
  <si>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</si>
  <si>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</si>
  <si>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</si>
  <si>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</si>
  <si>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</si>
  <si>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</si>
  <si>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</si>
  <si>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</si>
  <si>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</si>
  <si>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</si>
  <si>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</si>
  <si>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</si>
  <si>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</si>
  <si>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</si>
  <si>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</si>
  <si>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</si>
  <si>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</si>
  <si>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</si>
  <si>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</si>
  <si>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</si>
  <si>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</si>
  <si>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</si>
  <si>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</si>
  <si>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</si>
  <si>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</si>
  <si>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</si>
  <si>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</si>
  <si>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</si>
  <si>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</si>
  <si>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</si>
  <si>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</si>
  <si>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</si>
  <si>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</si>
  <si>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</si>
  <si>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</si>
  <si>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</si>
  <si>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</si>
  <si>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</si>
  <si>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</si>
  <si>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</si>
  <si>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</si>
  <si>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</si>
  <si>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</si>
  <si>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</si>
  <si>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</si>
  <si>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</si>
  <si>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</si>
  <si>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</si>
  <si>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</si>
  <si>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</si>
  <si>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</si>
  <si>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</si>
  <si>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</si>
  <si>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</si>
  <si>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</si>
  <si>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</si>
  <si>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</si>
  <si>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</si>
  <si>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</si>
  <si>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</si>
  <si>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</si>
  <si>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</si>
  <si>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</si>
  <si>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</si>
  <si>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</si>
  <si>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</si>
  <si>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</si>
  <si>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</si>
  <si>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</si>
  <si>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</si>
  <si>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</si>
  <si>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</si>
  <si>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</si>
  <si>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</si>
  <si>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</si>
  <si>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</si>
  <si>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</si>
  <si>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</si>
  <si>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</si>
  <si>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</si>
  <si>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</si>
  <si>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</si>
  <si>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</si>
  <si>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</si>
  <si>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</si>
  <si>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</si>
  <si>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</si>
  <si>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</si>
  <si>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</si>
  <si>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</si>
  <si>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</si>
  <si>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</si>
  <si>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</si>
  <si>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</si>
  <si>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</si>
  <si>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</si>
  <si>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</si>
  <si>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</si>
  <si>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</si>
  <si>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</si>
  <si>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</si>
  <si>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</si>
  <si>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</si>
  <si>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</si>
  <si>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</si>
  <si>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</si>
  <si>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</si>
  <si>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</si>
  <si>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</si>
  <si>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</si>
  <si>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</si>
  <si>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</si>
  <si>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</si>
  <si>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</si>
  <si>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</si>
  <si>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</si>
  <si>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</si>
  <si>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</si>
  <si>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</si>
  <si>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</si>
  <si>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</si>
  <si>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</si>
  <si>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</si>
  <si>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</si>
  <si>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</si>
  <si>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</si>
  <si>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</si>
  <si>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</si>
  <si>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</si>
  <si>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</si>
  <si>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</si>
  <si>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</si>
  <si>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</si>
  <si>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</si>
  <si>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</si>
  <si>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</si>
  <si>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</si>
  <si>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</si>
  <si>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</si>
  <si>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</si>
  <si>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</si>
  <si>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</si>
  <si>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</si>
  <si>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</si>
  <si>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</si>
  <si>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</si>
  <si>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</si>
  <si>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</si>
  <si>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</si>
  <si>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</si>
  <si>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</si>
  <si>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</si>
  <si>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</si>
  <si>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</si>
  <si>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</si>
  <si>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</si>
  <si>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</si>
  <si>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</si>
  <si>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</si>
  <si>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</si>
  <si>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</si>
  <si>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</si>
  <si>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</si>
  <si>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</si>
  <si>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</si>
  <si>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</si>
  <si>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</si>
  <si>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</si>
  <si>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</si>
  <si>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</si>
  <si>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</si>
  <si>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</si>
  <si>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</si>
  <si>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</si>
  <si>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</si>
  <si>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</si>
  <si>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</si>
  <si>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</si>
  <si>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</si>
  <si>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</si>
  <si>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</si>
  <si>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</si>
  <si>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</si>
  <si>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</si>
  <si>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</si>
  <si>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</si>
  <si>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</si>
  <si>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</si>
  <si>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</si>
  <si>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</si>
  <si>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</si>
  <si>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</si>
  <si>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</si>
  <si>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</si>
  <si>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</si>
  <si>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</si>
  <si>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</si>
  <si>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</si>
  <si>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</si>
  <si>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</si>
  <si>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</si>
  <si>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</si>
  <si>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</si>
  <si>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</si>
  <si>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</si>
  <si>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</si>
  <si>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</si>
  <si>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</si>
  <si>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</si>
  <si>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</si>
  <si>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</si>
  <si>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</si>
  <si>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</si>
  <si>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</si>
  <si>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</si>
  <si>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</si>
  <si>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</si>
  <si>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</si>
  <si>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</si>
  <si>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</si>
  <si>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</si>
  <si>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</si>
  <si>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</si>
  <si>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</si>
  <si>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</si>
  <si>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</si>
  <si>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</si>
  <si>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</si>
  <si>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</si>
  <si>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</si>
  <si>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</si>
  <si>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</si>
  <si>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</si>
  <si>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</si>
  <si>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</si>
  <si>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</si>
  <si>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</si>
  <si>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</si>
  <si>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</si>
  <si>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</si>
  <si>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</si>
  <si>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</si>
  <si>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</si>
  <si>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</si>
  <si>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</si>
  <si>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</si>
  <si>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</si>
  <si>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</si>
  <si>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</si>
  <si>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</si>
  <si>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</si>
  <si>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</si>
  <si>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</si>
  <si>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</si>
  <si>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</si>
  <si>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</si>
  <si>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</si>
  <si>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</si>
  <si>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</si>
  <si>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</si>
  <si>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</si>
  <si>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</si>
  <si>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</si>
  <si>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</si>
  <si>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</si>
  <si>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</si>
  <si>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</si>
  <si>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</si>
  <si>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</si>
  <si>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</si>
  <si>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</si>
  <si>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</si>
  <si>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</si>
  <si>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</si>
  <si>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</si>
  <si>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</si>
  <si>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</si>
  <si>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</si>
  <si>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</si>
  <si>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</si>
  <si>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</si>
  <si>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</si>
  <si>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</si>
  <si>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</si>
  <si>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</si>
  <si>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</si>
  <si>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</si>
  <si>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</si>
  <si>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</si>
  <si>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</si>
  <si>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</si>
  <si>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</si>
  <si>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</si>
  <si>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</si>
  <si>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</si>
  <si>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</si>
  <si>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</si>
  <si>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</si>
  <si>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</si>
  <si>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</si>
  <si>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</si>
  <si>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</si>
  <si>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</si>
  <si>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</si>
  <si>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</si>
  <si>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</si>
  <si>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</si>
  <si>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</si>
  <si>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</si>
  <si>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</si>
  <si>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</si>
  <si>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</si>
  <si>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</si>
  <si>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</si>
  <si>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</si>
  <si>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</si>
  <si>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</si>
  <si>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</si>
  <si>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</si>
  <si>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</si>
  <si>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</si>
  <si>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</si>
  <si>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</si>
  <si>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</si>
  <si>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</si>
  <si>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</si>
  <si>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</si>
  <si>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</si>
  <si>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</si>
  <si>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</si>
  <si>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</si>
  <si>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</si>
  <si>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</si>
  <si>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</si>
  <si>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</si>
  <si>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</si>
  <si>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</si>
  <si>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</si>
  <si>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</si>
  <si>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</si>
  <si>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</si>
  <si>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</si>
  <si>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</si>
  <si>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</si>
  <si>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</si>
  <si>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</si>
  <si>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</si>
  <si>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</si>
  <si>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</si>
  <si>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</si>
  <si>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</si>
  <si>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</si>
  <si>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</si>
  <si>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</si>
  <si>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</si>
  <si>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</si>
  <si>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</si>
  <si>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</si>
  <si>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</si>
  <si>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</si>
  <si>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</si>
  <si>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</si>
  <si>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</si>
  <si>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</si>
  <si>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</si>
  <si>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</si>
  <si>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</si>
  <si>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</si>
  <si>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</si>
  <si>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</si>
  <si>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</si>
  <si>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</si>
  <si>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</si>
  <si>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</si>
  <si>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</si>
  <si>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</si>
  <si>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</si>
  <si>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</si>
  <si>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</si>
  <si>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</si>
  <si>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</si>
  <si>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</si>
  <si>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</si>
  <si>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</si>
  <si>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</si>
  <si>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</si>
  <si>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</si>
  <si>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</si>
  <si>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</si>
  <si>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</si>
  <si>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</si>
  <si>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</si>
  <si>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</si>
  <si>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</si>
  <si>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</si>
  <si>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</si>
  <si>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</si>
  <si>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</si>
  <si>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</si>
  <si>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</si>
  <si>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</si>
  <si>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</si>
  <si>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</si>
  <si>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</si>
  <si>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</si>
  <si>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</si>
  <si>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</si>
  <si>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</si>
  <si>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</si>
  <si>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</si>
  <si>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</si>
  <si>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</si>
  <si>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</si>
  <si>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</si>
  <si>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</si>
  <si>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</si>
  <si>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</si>
  <si>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</si>
  <si>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</si>
  <si>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</si>
  <si>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</si>
  <si>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</si>
  <si>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</si>
  <si>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</si>
  <si>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</si>
  <si>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</si>
  <si>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</si>
  <si>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</si>
  <si>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</si>
  <si>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</si>
  <si>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</si>
  <si>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</si>
  <si>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</si>
  <si>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</si>
  <si>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</si>
  <si>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</si>
  <si>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</si>
  <si>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</si>
  <si>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</si>
  <si>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</si>
  <si>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</si>
  <si>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</si>
  <si>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</si>
  <si>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</si>
  <si>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</si>
  <si>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</si>
  <si>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</si>
  <si>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</si>
  <si>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</si>
  <si>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</si>
  <si>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</si>
  <si>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</si>
  <si>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</si>
  <si>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</si>
  <si>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</si>
  <si>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</si>
  <si>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</si>
  <si>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</si>
  <si>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</si>
  <si>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</si>
  <si>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</si>
  <si>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</si>
  <si>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</si>
  <si>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</si>
  <si>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</si>
  <si>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</si>
  <si>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</si>
  <si>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</si>
  <si>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</si>
  <si>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</si>
  <si>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</si>
  <si>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</si>
  <si>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</si>
  <si>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</si>
  <si>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</si>
  <si>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</si>
  <si>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</si>
  <si>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</si>
  <si>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</si>
  <si>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</si>
  <si>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</si>
  <si>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</si>
  <si>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</si>
  <si>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</si>
  <si>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</si>
  <si>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</si>
  <si>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</si>
  <si>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</si>
  <si>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</si>
  <si>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</si>
  <si>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</si>
  <si>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</si>
  <si>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</si>
  <si>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</si>
  <si>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</si>
  <si>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</si>
  <si>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</si>
  <si>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</si>
  <si>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</si>
  <si>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</si>
  <si>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</si>
  <si>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</si>
  <si>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</si>
  <si>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</si>
  <si>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</si>
  <si>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</si>
  <si>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</si>
  <si>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</si>
  <si>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</si>
  <si>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</si>
  <si>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</si>
  <si>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</si>
  <si>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</si>
  <si>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</si>
  <si>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</si>
  <si>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</si>
  <si>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</si>
  <si>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</si>
  <si>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</si>
  <si>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</si>
  <si>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</si>
  <si>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</si>
  <si>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</si>
  <si>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</si>
  <si>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</si>
  <si>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</si>
  <si>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</si>
  <si>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</si>
  <si>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</si>
  <si>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</si>
  <si>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</si>
  <si>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</si>
  <si>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</si>
  <si>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</si>
  <si>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</si>
  <si>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</si>
  <si>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</si>
  <si>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</si>
  <si>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</si>
  <si>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</si>
  <si>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</si>
  <si>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</si>
  <si>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</si>
  <si>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</si>
  <si>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</si>
  <si>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</si>
  <si>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</si>
  <si>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</si>
  <si>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</si>
  <si>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</si>
  <si>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</si>
  <si>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</si>
  <si>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</si>
  <si>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</si>
  <si>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</si>
  <si>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</si>
  <si>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</si>
  <si>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</si>
  <si>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</si>
  <si>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</si>
  <si>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</si>
  <si>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</si>
  <si>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</si>
  <si>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</si>
  <si>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</si>
  <si>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</si>
  <si>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</si>
  <si>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</si>
  <si>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</si>
  <si>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</si>
  <si>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</si>
  <si>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</si>
  <si>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</si>
  <si>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</si>
  <si>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</si>
  <si>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</si>
  <si>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</si>
  <si>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</si>
  <si>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</si>
  <si>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</si>
  <si>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</si>
  <si>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</si>
  <si>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</si>
  <si>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</si>
  <si>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</si>
  <si>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</si>
  <si>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</si>
  <si>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</si>
  <si>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</si>
  <si>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</si>
  <si>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</si>
  <si>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</si>
  <si>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</si>
  <si>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</si>
  <si>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</si>
  <si>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</si>
  <si>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</si>
  <si>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</si>
  <si>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</si>
  <si>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</si>
  <si>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</si>
  <si>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</si>
  <si>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</si>
  <si>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</si>
  <si>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</si>
  <si>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</si>
  <si>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</si>
  <si>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</si>
  <si>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</si>
  <si>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</si>
  <si>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</si>
  <si>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</si>
  <si>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</si>
  <si>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</si>
  <si>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</si>
  <si>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</si>
  <si>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</si>
  <si>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</si>
  <si>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</si>
  <si>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</si>
  <si>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</si>
  <si>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</si>
  <si>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</si>
  <si>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</si>
  <si>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</si>
  <si>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</si>
  <si>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</si>
  <si>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</si>
  <si>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</si>
  <si>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</si>
  <si>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</si>
  <si>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</si>
  <si>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</si>
  <si>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</si>
  <si>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</si>
  <si>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</si>
  <si>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</si>
  <si>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</si>
  <si>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</si>
  <si>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</si>
  <si>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</si>
  <si>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</si>
  <si>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</si>
  <si>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</si>
  <si>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</si>
  <si>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</si>
  <si>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</si>
  <si>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</si>
  <si>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</si>
  <si>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</si>
  <si>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</si>
  <si>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</si>
  <si>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</si>
  <si>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</si>
  <si>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</si>
  <si>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</si>
  <si>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</si>
  <si>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</si>
  <si>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</si>
  <si>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</si>
  <si>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</si>
  <si>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</si>
  <si>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</si>
  <si>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</si>
  <si>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</si>
  <si>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</si>
  <si>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</si>
  <si>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</si>
  <si>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</si>
  <si>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</si>
  <si>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</si>
  <si>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</si>
  <si>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</si>
  <si>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</si>
  <si>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</si>
  <si>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</si>
  <si>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</si>
  <si>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</si>
  <si>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</si>
  <si>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</si>
  <si>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</si>
  <si>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</si>
  <si>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</si>
  <si>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</si>
  <si>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</si>
  <si>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</si>
  <si>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</si>
  <si>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</si>
  <si>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</si>
  <si>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</si>
  <si>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</si>
  <si>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</si>
  <si>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</si>
  <si>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</si>
  <si>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</si>
  <si>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</si>
  <si>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</si>
  <si>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</si>
  <si>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</si>
  <si>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</si>
  <si>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</si>
  <si>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</si>
  <si>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</si>
  <si>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</si>
  <si>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</si>
  <si>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</si>
  <si>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</si>
  <si>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</si>
  <si>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</si>
  <si>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</si>
  <si>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</si>
  <si>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</si>
  <si>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</si>
  <si>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</si>
  <si>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</si>
  <si>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</si>
  <si>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</si>
  <si>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</si>
  <si>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</si>
  <si>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</si>
  <si>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</si>
  <si>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</si>
  <si>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</si>
  <si>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</si>
  <si>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</si>
  <si>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</si>
  <si>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</si>
  <si>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</si>
  <si>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</si>
  <si>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</si>
  <si>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</si>
  <si>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</si>
  <si>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</si>
  <si>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</si>
  <si>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</si>
  <si>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</si>
  <si>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</si>
  <si>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</si>
  <si>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</si>
  <si>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</si>
  <si>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</si>
  <si>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</si>
  <si>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</si>
  <si>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</si>
  <si>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</si>
  <si>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</si>
  <si>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</si>
  <si>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</si>
  <si>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</si>
  <si>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</si>
  <si>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</si>
  <si>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</si>
  <si>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</si>
  <si>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</si>
  <si>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</si>
  <si>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</si>
  <si>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</si>
  <si>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</si>
  <si>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</si>
  <si>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</si>
  <si>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</si>
  <si>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</si>
  <si>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</si>
  <si>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</si>
  <si>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</si>
  <si>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</si>
  <si>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</si>
  <si>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</si>
  <si>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</si>
  <si>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</si>
  <si>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</si>
  <si>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</si>
  <si>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</si>
  <si>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</si>
  <si>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</si>
  <si>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</si>
  <si>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</si>
  <si>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</si>
  <si>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</si>
  <si>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</si>
  <si>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</si>
  <si>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</si>
  <si>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</si>
  <si>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</si>
  <si>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</si>
  <si>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</si>
  <si>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</si>
  <si>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</si>
  <si>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</si>
  <si>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</si>
  <si>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</si>
  <si>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</si>
  <si>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</si>
  <si>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</si>
  <si>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</si>
  <si>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</si>
  <si>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</si>
  <si>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</si>
  <si>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</si>
  <si>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</si>
  <si>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</si>
  <si>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</si>
  <si>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</si>
  <si>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</si>
  <si>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</si>
  <si>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</si>
  <si>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</si>
  <si>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</si>
  <si>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</si>
  <si>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</si>
  <si>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</si>
  <si>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</si>
  <si>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</si>
  <si>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</si>
  <si>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</si>
  <si>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</si>
  <si>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</si>
  <si>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</si>
  <si>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</si>
  <si>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</si>
  <si>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</si>
  <si>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</si>
  <si>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</si>
  <si>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</si>
  <si>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</si>
  <si>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</si>
  <si>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</si>
  <si>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</si>
  <si>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</si>
  <si>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</si>
  <si>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</si>
  <si>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</si>
  <si>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</si>
  <si>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</si>
  <si>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</si>
  <si>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</si>
  <si>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</si>
  <si>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</si>
  <si>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</si>
  <si>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</si>
  <si>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</si>
  <si>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</si>
  <si>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</si>
  <si>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</si>
  <si>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</si>
  <si>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</si>
  <si>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</si>
  <si>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</si>
  <si>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</si>
  <si>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</si>
  <si>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</si>
  <si>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</si>
  <si>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</si>
  <si>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</si>
  <si>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</si>
  <si>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</si>
  <si>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</si>
  <si>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</si>
  <si>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</si>
  <si>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</si>
  <si>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</si>
  <si>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</si>
  <si>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</si>
  <si>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</si>
  <si>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</si>
  <si>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</si>
  <si>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</si>
  <si>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</si>
  <si>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</si>
  <si>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</si>
  <si>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</si>
  <si>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</si>
  <si>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</si>
  <si>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</si>
  <si>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</si>
  <si>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</si>
  <si>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</si>
  <si>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</si>
  <si>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</si>
  <si>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</si>
  <si>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</si>
  <si>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</si>
  <si>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</si>
  <si>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</si>
  <si>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</si>
  <si>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</si>
  <si>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</si>
  <si>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</si>
  <si>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</si>
  <si>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</si>
  <si>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</si>
  <si>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</si>
  <si>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</si>
  <si>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</si>
  <si>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</si>
  <si>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</si>
  <si>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</si>
  <si>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</si>
  <si>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</si>
  <si>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</si>
  <si>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</si>
  <si>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</si>
  <si>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</si>
  <si>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</si>
  <si>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</si>
  <si>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</si>
  <si>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</si>
  <si>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</si>
  <si>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</si>
  <si>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</si>
  <si>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</si>
  <si>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</si>
  <si>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</si>
  <si>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</si>
  <si>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</si>
  <si>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</si>
  <si>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</si>
  <si>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</si>
  <si>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</si>
  <si>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</si>
  <si>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</si>
  <si>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</si>
  <si>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</si>
  <si>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</si>
  <si>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</si>
  <si>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</si>
  <si>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</si>
  <si>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</si>
  <si>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</si>
  <si>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</si>
  <si>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</si>
  <si>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</si>
  <si>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</si>
  <si>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</si>
  <si>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</si>
  <si>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</si>
  <si>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</si>
  <si>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</si>
  <si>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</si>
  <si>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</si>
  <si>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</si>
  <si>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</si>
  <si>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</si>
  <si>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</si>
  <si>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</si>
  <si>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</si>
  <si>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</si>
  <si>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</si>
  <si>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</si>
  <si>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</si>
  <si>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</si>
  <si>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</si>
  <si>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</si>
  <si>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</si>
  <si>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</si>
  <si>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</si>
  <si>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</si>
  <si>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</si>
  <si>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</si>
  <si>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</si>
  <si>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</si>
  <si>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</si>
  <si>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</si>
  <si>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</si>
  <si>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</si>
  <si>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</si>
  <si>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</si>
  <si>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</si>
  <si>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</si>
  <si>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</si>
  <si>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</si>
  <si>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</si>
  <si>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</si>
  <si>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</si>
  <si>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</si>
  <si>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</si>
  <si>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</si>
  <si>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</si>
  <si>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</si>
  <si>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</si>
  <si>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</si>
  <si>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</si>
  <si>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</si>
  <si>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</si>
  <si>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</si>
  <si>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</si>
  <si>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</si>
  <si>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</si>
  <si>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</si>
  <si>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</si>
  <si>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</si>
  <si>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</si>
  <si>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</si>
  <si>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</si>
  <si>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</si>
  <si>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</si>
  <si>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</si>
  <si>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</si>
  <si>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</si>
  <si>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</si>
  <si>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</si>
  <si>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</si>
  <si>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</si>
  <si>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</si>
  <si>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</si>
  <si>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</si>
  <si>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</si>
  <si>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</si>
  <si>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</si>
  <si>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</si>
  <si>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</si>
  <si>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</si>
  <si>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</si>
  <si>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</si>
  <si>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</si>
  <si>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</si>
  <si>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</si>
  <si>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</si>
  <si>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</si>
  <si>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</si>
  <si>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</si>
  <si>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</si>
  <si>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</si>
  <si>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</si>
  <si>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</si>
  <si>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</si>
  <si>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</si>
  <si>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</si>
  <si>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</si>
  <si>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</si>
  <si>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</si>
  <si>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</si>
  <si>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</si>
  <si>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</si>
  <si>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</si>
  <si>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</si>
  <si>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</si>
  <si>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</si>
  <si>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</si>
  <si>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</si>
  <si>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</si>
  <si>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</si>
  <si>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</si>
  <si>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</si>
  <si>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</si>
  <si>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</si>
  <si>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</si>
  <si>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</si>
  <si>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</si>
  <si>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</si>
  <si>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</si>
  <si>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</si>
  <si>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</si>
  <si>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</si>
  <si>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</si>
  <si>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</si>
  <si>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</si>
  <si>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</si>
  <si>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</si>
  <si>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</si>
  <si>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</si>
  <si>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</si>
  <si>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</si>
  <si>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</si>
  <si>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</si>
  <si>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</si>
  <si>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</si>
  <si>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</si>
  <si>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</si>
  <si>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</si>
  <si>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</si>
  <si>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</si>
  <si>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</si>
  <si>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</si>
  <si>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</si>
  <si>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</si>
  <si>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</si>
  <si>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</si>
  <si>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</si>
  <si>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</si>
  <si>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</si>
  <si>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</si>
  <si>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</si>
  <si>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</si>
  <si>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</si>
  <si>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</si>
  <si>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</si>
  <si>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</si>
  <si>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</si>
  <si>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</si>
  <si>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</si>
  <si>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</si>
  <si>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</si>
  <si>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</si>
  <si>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</si>
  <si>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</si>
  <si>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</si>
  <si>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</si>
  <si>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</si>
  <si>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</si>
  <si>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</si>
  <si>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</si>
  <si>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</si>
  <si>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</si>
  <si>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</si>
  <si>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</si>
  <si>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</si>
  <si>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</si>
  <si>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</si>
  <si>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</si>
  <si>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</si>
  <si>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</si>
  <si>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</si>
  <si>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</si>
  <si>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</si>
  <si>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</si>
  <si>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</si>
  <si>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</si>
  <si>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</si>
  <si>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</si>
  <si>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</si>
  <si>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</si>
  <si>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</si>
  <si>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</si>
  <si>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</si>
  <si>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</si>
  <si>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</si>
  <si>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</si>
  <si>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</si>
  <si>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</si>
  <si>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</si>
  <si>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</si>
  <si>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</si>
  <si>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</si>
  <si>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</si>
  <si>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</si>
  <si>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</si>
  <si>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</si>
  <si>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</si>
  <si>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</si>
  <si>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</si>
  <si>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</si>
  <si>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</si>
  <si>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</si>
  <si>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</si>
  <si>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</si>
  <si>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</si>
  <si>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</si>
  <si>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</si>
  <si>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</si>
  <si>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</si>
  <si>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</si>
  <si>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</si>
  <si>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</si>
  <si>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</si>
  <si>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</si>
  <si>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</si>
  <si>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</si>
  <si>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</si>
  <si>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</si>
  <si>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</si>
  <si>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</si>
  <si>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</si>
  <si>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</si>
  <si>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</si>
  <si>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</si>
  <si>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</si>
  <si>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</si>
  <si>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</si>
  <si>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</si>
  <si>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</si>
  <si>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</si>
  <si>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</si>
  <si>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</si>
  <si>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</si>
  <si>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</si>
  <si>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</si>
  <si>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</si>
  <si>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</si>
  <si>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</si>
  <si>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</si>
  <si>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</si>
  <si>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</si>
  <si>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</si>
  <si>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</si>
  <si>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</si>
  <si>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</si>
  <si>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</si>
  <si>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</si>
  <si>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</si>
  <si>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</si>
  <si>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</si>
  <si>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</si>
  <si>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</si>
  <si>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</si>
  <si>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</si>
  <si>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</si>
  <si>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</si>
  <si>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</si>
  <si>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</si>
  <si>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</si>
  <si>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</si>
  <si>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</si>
  <si>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</si>
  <si>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</si>
  <si>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</si>
  <si>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</si>
  <si>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</si>
  <si>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</si>
  <si>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</si>
  <si>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</si>
  <si>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</si>
  <si>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</si>
  <si>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</si>
  <si>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</si>
  <si>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</si>
  <si>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</si>
  <si>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</si>
  <si>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</si>
  <si>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</si>
  <si>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</si>
  <si>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</si>
  <si>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</si>
  <si>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</si>
  <si>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</si>
  <si>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</si>
  <si>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</si>
  <si>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</si>
  <si>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</si>
  <si>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</si>
  <si>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</si>
  <si>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</si>
  <si>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</si>
  <si>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</si>
  <si>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</si>
  <si>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</si>
  <si>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</si>
  <si>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</si>
  <si>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</si>
  <si>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</si>
  <si>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</si>
  <si>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</si>
  <si>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</si>
  <si>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</si>
  <si>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</si>
  <si>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</si>
  <si>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</si>
  <si>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</si>
  <si>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</si>
  <si>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</si>
  <si>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</si>
  <si>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</si>
  <si>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</si>
  <si>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</si>
  <si>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</si>
  <si>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</si>
  <si>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</si>
  <si>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</si>
  <si>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</si>
  <si>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</si>
  <si>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</si>
  <si>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</si>
  <si>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</si>
  <si>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</si>
  <si>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</si>
  <si>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</si>
  <si>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</si>
  <si>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</si>
  <si>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</si>
  <si>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</si>
  <si>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</si>
  <si>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</si>
  <si>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</si>
  <si>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</si>
  <si>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</si>
  <si>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</si>
  <si>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</si>
  <si>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</si>
  <si>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</si>
  <si>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</si>
  <si>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</si>
  <si>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</si>
  <si>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</si>
  <si>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</si>
  <si>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</si>
  <si>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</si>
  <si>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</si>
  <si>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</si>
  <si>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</si>
  <si>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</si>
  <si>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</si>
  <si>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</si>
  <si>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</si>
  <si>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</si>
  <si>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</si>
  <si>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</si>
  <si>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</si>
  <si>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</si>
  <si>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</si>
  <si>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</si>
  <si>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</si>
  <si>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</si>
  <si>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</si>
  <si>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</si>
  <si>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</si>
  <si>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</si>
  <si>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</si>
  <si>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</si>
  <si>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</si>
  <si>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</si>
  <si>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</si>
  <si>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</si>
  <si>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</si>
  <si>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</si>
  <si>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</si>
  <si>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</si>
  <si>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</si>
  <si>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</si>
  <si>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</si>
  <si>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</si>
  <si>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</si>
  <si>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</si>
  <si>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</si>
  <si>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</si>
  <si>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</si>
  <si>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</si>
  <si>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</si>
  <si>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</si>
  <si>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</si>
  <si>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</si>
  <si>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</si>
  <si>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</si>
  <si>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</si>
  <si>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</si>
  <si>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</si>
  <si>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</si>
  <si>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</si>
  <si>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</si>
  <si>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</si>
  <si>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</si>
  <si>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</si>
  <si>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</si>
  <si>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</si>
  <si>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</si>
  <si>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</si>
  <si>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</si>
  <si>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</si>
  <si>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</si>
  <si>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</si>
  <si>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</si>
  <si>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</si>
  <si>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</si>
  <si>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</si>
  <si>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</si>
  <si>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</si>
  <si>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</si>
  <si>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</si>
  <si>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</si>
  <si>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</si>
  <si>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</si>
  <si>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</si>
  <si>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</si>
  <si>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</si>
  <si>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</si>
  <si>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</si>
  <si>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</si>
  <si>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</si>
  <si>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</si>
  <si>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</si>
  <si>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</si>
  <si>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</si>
  <si>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</si>
  <si>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</si>
  <si>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</si>
  <si>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</si>
  <si>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</si>
  <si>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</si>
  <si>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</si>
  <si>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</si>
  <si>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</si>
  <si>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</si>
  <si>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</si>
  <si>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</si>
  <si>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</si>
  <si>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</si>
  <si>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</si>
  <si>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</si>
  <si>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</si>
  <si>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</si>
  <si>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</si>
  <si>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</si>
  <si>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</si>
  <si>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</si>
  <si>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</si>
  <si>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</si>
  <si>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</si>
  <si>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</si>
  <si>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</si>
  <si>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</si>
  <si>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</si>
  <si>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</si>
  <si>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</si>
  <si>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</si>
  <si>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</si>
  <si>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</si>
  <si>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</si>
  <si>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</si>
  <si>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</si>
  <si>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</si>
  <si>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</si>
  <si>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</si>
  <si>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</si>
  <si>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</si>
  <si>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</si>
  <si>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</si>
  <si>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</si>
  <si>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</si>
  <si>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</si>
  <si>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</si>
  <si>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</si>
  <si>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</si>
  <si>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</si>
  <si>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</si>
  <si>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</si>
  <si>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</si>
  <si>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</si>
  <si>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</si>
  <si>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</si>
  <si>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</si>
  <si>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</si>
  <si>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</si>
  <si>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</si>
  <si>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</si>
  <si>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</si>
  <si>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</si>
  <si>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</si>
  <si>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</si>
  <si>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</si>
  <si>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</si>
  <si>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</si>
  <si>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</si>
  <si>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</si>
  <si>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</si>
  <si>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</si>
  <si>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</si>
  <si>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</si>
  <si>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</si>
  <si>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</si>
  <si>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</si>
  <si>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</si>
  <si>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</si>
  <si>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</si>
  <si>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</si>
  <si>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</si>
  <si>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</si>
  <si>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</si>
  <si>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</si>
  <si>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</si>
  <si>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</si>
  <si>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</si>
  <si>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</si>
  <si>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</si>
  <si>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</si>
  <si>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</si>
  <si>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</si>
  <si>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</si>
  <si>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</si>
  <si>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</si>
  <si>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</si>
  <si>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</si>
  <si>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</si>
  <si>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</si>
  <si>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</si>
  <si>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</si>
  <si>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</si>
  <si>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</si>
  <si>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</si>
  <si>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</si>
  <si>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</si>
  <si>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</si>
  <si>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</si>
  <si>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</si>
  <si>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</si>
  <si>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</si>
  <si>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</si>
  <si>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</si>
  <si>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</si>
  <si>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</si>
  <si>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</si>
  <si>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</si>
  <si>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</si>
  <si>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</si>
  <si>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</si>
  <si>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</si>
  <si>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</si>
  <si>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</si>
  <si>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</si>
  <si>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</si>
  <si>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</si>
  <si>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</si>
  <si>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</si>
  <si>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</si>
  <si>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</si>
  <si>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</si>
  <si>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</si>
  <si>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</si>
  <si>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</si>
  <si>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</si>
  <si>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</si>
  <si>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</si>
  <si>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</si>
  <si>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</si>
  <si>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</si>
  <si>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</si>
  <si>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</si>
  <si>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</si>
  <si>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</si>
  <si>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</si>
  <si>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</si>
  <si>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</si>
  <si>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</si>
  <si>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</si>
  <si>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</si>
  <si>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</si>
  <si>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</si>
  <si>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</si>
  <si>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</si>
  <si>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</si>
  <si>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</si>
  <si>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</si>
  <si>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</si>
  <si>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</si>
  <si>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</si>
  <si>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</si>
  <si>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</si>
  <si>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</si>
  <si>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</si>
  <si>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</si>
  <si>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</si>
  <si>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</si>
  <si>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</si>
  <si>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</si>
  <si>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</si>
  <si>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</si>
  <si>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</si>
  <si>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</si>
  <si>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</si>
  <si>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</si>
  <si>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</si>
  <si>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</si>
  <si>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</si>
  <si>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</si>
  <si>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</si>
  <si>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</si>
  <si>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</si>
  <si>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</si>
  <si>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</si>
  <si>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</si>
  <si>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</si>
  <si>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</si>
  <si>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</si>
  <si>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</si>
  <si>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</si>
  <si>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</si>
  <si>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</si>
  <si>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</si>
  <si>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</si>
  <si>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</si>
  <si>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</si>
  <si>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</si>
  <si>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</si>
  <si>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</si>
  <si>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</si>
  <si>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</si>
  <si>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</si>
  <si>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</si>
  <si>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</si>
  <si>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</si>
  <si>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</si>
  <si>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</si>
  <si>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</si>
  <si>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</si>
  <si>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</si>
  <si>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</si>
  <si>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</si>
  <si>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</si>
  <si>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</si>
  <si>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</si>
  <si>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</si>
  <si>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</si>
  <si>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</si>
  <si>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</si>
  <si>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</si>
  <si>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</si>
  <si>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</si>
  <si>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</si>
  <si>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</si>
  <si>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</si>
  <si>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</si>
  <si>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</si>
  <si>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</si>
  <si>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</si>
  <si>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</si>
  <si>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</si>
  <si>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</si>
  <si>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</si>
  <si>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</si>
  <si>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</si>
  <si>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</si>
  <si>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</si>
  <si>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</si>
  <si>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</si>
  <si>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</si>
  <si>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</si>
  <si>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</si>
  <si>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</si>
  <si>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</si>
  <si>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</si>
  <si>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</si>
  <si>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</si>
  <si>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</si>
  <si>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</si>
  <si>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</si>
  <si>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</si>
  <si>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</si>
  <si>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</si>
  <si>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</si>
  <si>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</si>
  <si>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</si>
  <si>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</si>
  <si>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</si>
  <si>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</si>
  <si>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</si>
  <si>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</si>
  <si>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</si>
  <si>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</si>
  <si>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</si>
  <si>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</si>
  <si>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</si>
  <si>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</si>
  <si>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</si>
  <si>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</si>
  <si>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</si>
  <si>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</si>
  <si>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</si>
  <si>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</si>
  <si>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</si>
  <si>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</si>
  <si>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</si>
  <si>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</si>
  <si>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</si>
  <si>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</si>
  <si>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</si>
  <si>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</si>
  <si>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</si>
  <si>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</si>
  <si>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</si>
  <si>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</si>
  <si>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</si>
  <si>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</si>
  <si>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</si>
  <si>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</si>
  <si>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</si>
  <si>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</si>
  <si>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</si>
  <si>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</si>
  <si>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</si>
  <si>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</si>
  <si>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</si>
  <si>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</si>
  <si>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</si>
  <si>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</si>
  <si>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</si>
  <si>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</si>
  <si>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</si>
  <si>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</si>
  <si>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</si>
  <si>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</si>
  <si>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</si>
  <si>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</si>
  <si>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</si>
  <si>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</si>
  <si>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</si>
  <si>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</si>
  <si>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</si>
  <si>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</si>
  <si>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</si>
  <si>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</si>
  <si>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</si>
  <si>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</si>
  <si>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</si>
  <si>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</si>
  <si>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</si>
  <si>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</si>
  <si>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</si>
  <si>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</si>
  <si>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</si>
  <si>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</si>
  <si>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</si>
  <si>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</si>
  <si>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</si>
  <si>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</si>
  <si>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</si>
  <si>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</si>
  <si>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</si>
  <si>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</si>
  <si>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</si>
  <si>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</si>
  <si>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</si>
  <si>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</si>
  <si>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</si>
  <si>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</si>
  <si>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</si>
  <si>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</si>
  <si>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</si>
  <si>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</si>
  <si>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</si>
  <si>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</si>
  <si>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</si>
  <si>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</si>
  <si>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</si>
  <si>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</si>
  <si>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</si>
  <si>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</si>
  <si>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</si>
  <si>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</si>
  <si>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</si>
  <si>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</si>
  <si>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</si>
  <si>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</si>
  <si>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</si>
  <si>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</si>
  <si>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</si>
  <si>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</si>
  <si>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</si>
  <si>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</si>
  <si>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</si>
  <si>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</si>
  <si>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</si>
  <si>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</si>
  <si>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</si>
  <si>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</si>
  <si>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</si>
  <si>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</si>
  <si>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</si>
  <si>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</si>
  <si>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</si>
  <si>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</si>
  <si>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</si>
  <si>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</si>
  <si>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</si>
  <si>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</si>
  <si>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</si>
  <si>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</si>
  <si>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</si>
  <si>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</si>
  <si>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</si>
  <si>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</si>
  <si>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</si>
  <si>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</si>
  <si>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</si>
  <si>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</si>
  <si>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</si>
  <si>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</si>
  <si>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</si>
  <si>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</si>
  <si>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</si>
  <si>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</si>
  <si>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</si>
  <si>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</si>
  <si>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</si>
  <si>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</si>
  <si>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</si>
  <si>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</si>
  <si>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</si>
  <si>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</si>
  <si>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</si>
  <si>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</si>
  <si>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</si>
  <si>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</si>
  <si>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</si>
  <si>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</si>
  <si>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</si>
  <si>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</si>
  <si>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</si>
  <si>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</si>
  <si>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</si>
  <si>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</si>
  <si>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</si>
  <si>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</si>
  <si>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</si>
  <si>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</si>
  <si>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</si>
  <si>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</si>
  <si>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</si>
  <si>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</si>
  <si>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</si>
  <si>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</si>
  <si>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</si>
  <si>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</si>
  <si>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</si>
  <si>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</si>
  <si>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</si>
  <si>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</si>
  <si>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</si>
  <si>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</si>
  <si>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</si>
  <si>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</si>
  <si>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</si>
  <si>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</si>
  <si>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</si>
  <si>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</si>
  <si>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</si>
  <si>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</si>
  <si>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</si>
  <si>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</si>
  <si>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</si>
  <si>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</si>
  <si>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</si>
  <si>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</si>
  <si>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</si>
  <si>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</si>
  <si>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</si>
  <si>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</si>
  <si>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</si>
  <si>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</si>
  <si>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</si>
  <si>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</si>
  <si>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</si>
  <si>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</si>
  <si>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</si>
  <si>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</si>
  <si>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</si>
  <si>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</si>
  <si>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</si>
  <si>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</si>
  <si>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</si>
  <si>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</si>
  <si>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</si>
  <si>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</si>
  <si>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</si>
  <si>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</si>
  <si>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</si>
  <si>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</si>
  <si>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</si>
  <si>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</si>
  <si>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</si>
  <si>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</si>
  <si>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</si>
  <si>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</si>
  <si>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</si>
  <si>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</si>
  <si>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</si>
  <si>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</si>
  <si>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</si>
  <si>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</si>
  <si>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</si>
  <si>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</si>
  <si>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</si>
  <si>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</si>
  <si>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</si>
  <si>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</si>
  <si>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</si>
  <si>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</si>
  <si>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</si>
  <si>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</si>
  <si>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</si>
  <si>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</si>
  <si>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</si>
  <si>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</si>
  <si>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</si>
  <si>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</si>
  <si>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</si>
  <si>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</si>
  <si>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</si>
  <si>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</si>
  <si>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</si>
  <si>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</si>
  <si>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</si>
  <si>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</si>
  <si>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</si>
  <si>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</si>
  <si>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</si>
  <si>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</si>
  <si>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</si>
  <si>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</si>
  <si>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</si>
  <si>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</si>
  <si>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</si>
  <si>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</si>
  <si>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</si>
  <si>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</si>
  <si>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</si>
  <si>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</si>
  <si>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</si>
  <si>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</si>
  <si>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</si>
  <si>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</si>
  <si>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</si>
  <si>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</si>
  <si>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</si>
  <si>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</si>
  <si>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</si>
  <si>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</si>
  <si>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</si>
  <si>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</si>
  <si>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</si>
  <si>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</si>
  <si>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</si>
  <si>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</si>
  <si>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</si>
  <si>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</si>
  <si>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</si>
  <si>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</si>
  <si>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</si>
  <si>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</si>
  <si>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</si>
  <si>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</si>
  <si>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</si>
  <si>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</si>
  <si>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</si>
  <si>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</si>
  <si>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</si>
  <si>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</si>
  <si>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</si>
  <si>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</si>
  <si>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</si>
  <si>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</si>
  <si>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</si>
  <si>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</si>
  <si>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</si>
  <si>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</si>
  <si>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</si>
  <si>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</si>
  <si>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</si>
  <si>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</si>
  <si>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</si>
  <si>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</si>
  <si>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</si>
  <si>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</si>
  <si>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</si>
  <si>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</si>
  <si>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</si>
  <si>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</si>
  <si>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</si>
  <si>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</si>
  <si>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</si>
  <si>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</si>
  <si>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</si>
  <si>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</si>
  <si>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</si>
  <si>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</si>
  <si>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</si>
  <si>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</si>
  <si>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</si>
  <si>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</si>
  <si>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</si>
  <si>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</si>
  <si>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</si>
  <si>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</si>
  <si>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 xml:space="preserve">no PCM </t>
  </si>
  <si>
    <t xml:space="preserve">ETA 15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</si>
  <si>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</si>
  <si>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</si>
  <si>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</si>
  <si>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</si>
  <si>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</si>
  <si>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</si>
  <si>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</si>
  <si>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</si>
  <si>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</si>
  <si>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</si>
  <si>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PCM-20251111-00001128</t>
  </si>
  <si>
    <t>EM Team on the way ETA: 40 Mins</t>
  </si>
  <si>
    <t>PCM-20251111-00000854</t>
  </si>
  <si>
    <t>Team at gate and waiting for access</t>
  </si>
  <si>
    <t>PCM-20251111-00001211</t>
  </si>
  <si>
    <t xml:space="preserve">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</si>
</sst>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 totalsRowShown="0" headerRowDxfId="157" dataDxfId="156" headerRowBorderDxfId="154" tableBorderDxfId="155" totalsRowBorderDxfId="153">
  <autoFilter ref="A1:CJ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5" totalsRowShown="0" headerRowDxfId="31" dataDxfId="30" headerRowBorderDxfId="28" tableBorderDxfId="29">
  <autoFilter ref="A1:L2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4" totalsRowShown="0" headerRowDxfId="15" dataDxfId="14" headerRowBorderDxfId="12" tableBorderDxfId="13">
  <autoFilter ref="A1:L1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309.68276365740894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45972.631189583335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45972.631189583335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45972.631189583335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45972.631189583335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45972.631189583335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45972.631189583335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45972.631189583335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45972.631189583335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45972.631189583335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45972.631189583335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45972.631189583335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45972.631189583335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45972.631189583335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45972.631189583335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45972.631189583335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45972.631189583335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45972.631189583335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45972.631189583335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45972.631189583335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45972.631189583335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45972.631189583335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45972.631189583335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45972.631189583335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45972.631189583335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45972.631189583335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45972.631189583335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45972.631189583335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45972.631189583335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45972.631189583335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45972.631189583335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45972.631189583335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45972.631189583335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45972.631189583335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45972.631189583335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45972.631189583335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45972.631189583335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45972.631189583335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45972.631189583335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45972.631189583335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45972.631189583335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45972.631189583335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45972.631189583335</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45972.631189583335</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A7295ECF-CC03-4732-8B5A-93A61BA5B371}"/>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
  <sheetViews>
    <sheetView tabSelected="1"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147.63135162037361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17" ca="1" si="1">IFERROR(NOW()-F4,"-")</f>
        <v>0.34767106481740484</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24700</v>
      </c>
      <c r="E5" s="103"/>
      <c r="F5" s="104"/>
      <c r="G5" s="105">
        <f t="shared" ca="1" si="1"/>
        <v>45972.631189583335</v>
      </c>
      <c r="H5" s="104">
        <v>45972.606296296297</v>
      </c>
      <c r="I5" s="18" t="str">
        <f>IFERROR(VLOOKUP(D5,DB!A:F,6,0),"")</f>
        <v>Generator-SG</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45972.631189583335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45972.631189583335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45972.631189583335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45972.631189583335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45972.631189583335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45972.631189583335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45972.631189583335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45972.631189583335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45972.631189583335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45972.631189583335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45972.631189583335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45972.631189583335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ref="G18:G49" ca="1" si="2">IFERROR(NOW()-F18,"-")</f>
        <v>45972.631189583335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45972.631189583335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45972.631189583335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45972.631189583335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45972.631189583335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45972.631189583335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t="shared" ca="1" si="2"/>
        <v>45972.631189583335</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sheetData>
  <dataValidations count="2">
    <dataValidation allowBlank="1" showInputMessage="1" showErrorMessage="1" sqref="E1" xr:uid="{4D935161-CDD3-4592-B877-3FB59C99E142}"/>
    <dataValidation type="list" allowBlank="1" showInputMessage="1" showErrorMessage="1" sqref="E3:E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45972.631189583335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45972.631189583335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45972.631189583335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45972.631189583335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45972.631189583335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45972.631189583335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45972.631189583335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45972.631189583335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45972.631189583335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45972.631189583335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45972.631189583335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45972.631189583335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45972.631189583335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45972.631189583335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45972.631189583335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45972.631189583335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45972.631189583335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45972.631189583335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45972.631189583335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45972.631189583335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45972.631189583335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45972.631189583335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45972.631189583335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45972.631189583335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45972.631189583335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45972.631189583335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45972.631189583335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45972.631189583335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45972.631189583335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45972.631189583335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45972.631189583335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45972.631189583335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45972.631189583335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45972.631189583335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45972.631189583335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45972.631189583335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45972.631189583335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45972.631189583335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45972.631189583335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45972.631189583335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45972.631189583335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45972.631189583335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45972.631189583335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45972.631189583335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45972.631189583335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45972.631189583335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45972.631189583335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45972.631189583335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45972.631189583335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45972.631189583335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45972.631189583335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45972.631189583335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45972.631189583335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45972.631189583335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45972.631189583335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45972.631189583335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45972.631189583335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45972.631189583335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45972.631189583335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45972.631189583335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45972.631189583335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45972.631189583335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45972.631189583335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45972.631189583335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45972.631189583335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45972.631189583335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45972.631189583335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45972.631189583335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45972.631189583335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45972.631189583335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45972.631189583335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45972.631189583335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45972.631189583335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45972.631189583335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45972.631189583335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45972.631189583335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45972.631189583335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45972.631189583335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45972.631189583335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45972.631189583335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45972.631189583335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45972.631189583335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45972.631189583335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45972.631189583335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45972.631189583335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45972.631189583335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45972.631189583335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45972.631189583335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45972.631189583335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45972.631189583335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45972.631189583335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45972.631189583335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45972.631189583335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45972.631189583335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45972.631189583335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45972.631189583335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45972.631189583335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45972.631189583335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45972.631189583335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45972.631189583335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45972.631189583335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45972.631189583335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45972.631189583335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45972.631189583335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45972.631189583335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45972.631189583335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45972.631189583335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45972.631189583335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45972.631189583335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45972.631189583335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45972.631189583335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45972.631189583335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45972.631189583335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45972.631189583335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45972.631189583335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45972.631189583335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45972.631189583335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45972.631189583335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45972.631189583335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45972.631189583335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45972.631189583335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45972.631189583335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45972.631189583335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45972.631189583335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45972.631189583335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45972.631189583335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45972.631189583335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45972.631189583335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45972.631189583335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45972.631189583335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45972.631189583335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45972.631189583335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45972.631189583335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45972.631189583335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45972.631189583335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45972.631189583335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45972.631189583335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45972.631189583335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45972.631189583335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45972.631189583335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45972.631189583335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45972.631189583335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45972.631189583335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45972.631189583335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45972.631189583335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45972.631189583335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45972.631189583335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45972.631189583335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45972.631189583335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45972.631189583335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45972.631189583335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45972.631189583335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45972.631189583335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45972.631189583335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45972.631189583335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45972.631189583335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45972.631189583335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45972.631189583335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45972.631189583335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45972.631189583335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45972.631189583335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45972.631189583335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45972.631189583335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45972.631189583335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45972.631189583335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45972.631189583335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45972.631189583335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45972.631189583335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45972.631189583335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45972.631189583335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45972.631189583335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45972.631189583335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45972.631189583335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45972.631189583335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45972.631189583335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45972.631189583335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45972.631189583335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45972.631189583335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45972.631189583335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45972.631189583335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45972.631189583335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45972.631189583335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45972.631189583335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45972.631189583335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45972.631189583335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45972.631189583335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45972.631189583335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45972.631189583335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45972.631189583335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45972.631189583335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45972.631189583335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45972.631189583335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45972.631189583335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45972.631189583335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45972.631189583335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45972.631189583335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45972.631189583335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45972.631189583335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45972.631189583335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45972.631189583335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45972.631189583335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45972.631189583335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45972.631189583335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45972.631189583335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45972.631189583335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45972.631189583335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45972.631189583335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45972.631189583335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45972.631189583335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45972.631189583335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45972.631189583335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45972.631189583335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45972.631189583335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45972.631189583335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45972.631189583335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45972.631189583335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45972.631189583335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45972.631189583335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45972.631189583335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45972.631189583335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45972.631189583335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45972.631189583335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45972.631189583335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45972.631189583335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45972.631189583335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45972.631189583335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45972.631189583335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45972.631189583335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45972.631189583335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45972.631189583335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45972.631189583335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45972.631189583335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45972.631189583335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45972.631189583335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45972.631189583335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45972.631189583335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45972.631189583335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45972.631189583335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45972.631189583335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45972.631189583335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45972.631189583335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45972.631189583335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45972.631189583335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45972.631189583335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45972.631189583335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45972.631189583335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45972.631189583335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45972.631189583335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45972.631189583335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45972.631189583335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45972.631189583335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45972.631189583335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45972.631189583335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45972.631189583335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45972.631189583335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45972.631189583335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45972.631189583335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45972.631189583335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45972.631189583335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45972.631189583335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45972.631189583335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45972.631189583335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45972.631189583335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45972.631189583335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45972.631189583335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45972.631189583335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45972.631189583335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45972.631189583335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45972.631189583335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45972.631189583335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45972.631189583335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45972.631189583335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45972.631189583335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45972.631189583335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45972.631189583335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45972.631189583335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45972.631189583335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45972.631189583335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45972.631189583335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45972.631189583335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45972.631189583335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45972.631189583335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45972.631189583335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45972.631189583335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45972.631189583335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45972.631189583335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45972.631189583335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45972.631189583335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45972.631189583335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45972.631189583335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45972.631189583335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45972.631189583335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45972.631189583335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45972.631189583335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45972.631189583335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45972.631189583335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45972.631189583335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45972.631189583335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45972.631189583335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45972.631189583335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45972.631189583335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45972.631189583335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45972.631189583335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45972.631189583335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45972.631189583335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45972.631189583335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45972.631189583335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45972.631189583335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45972.631189583335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45972.631189583335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45972.631189583335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45972.631189583335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45972.631189583335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45972.631189583335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45972.631189583335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45972.631189583335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45972.631189583335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45972.631189583335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45972.631189583335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45972.631189583335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45972.631189583335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45972.631189583335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45972.631189583335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45972.631189583335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45972.631189583335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45972.631189583335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45972.631189583335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45972.631189583335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45972.631189583335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45972.631189583335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45972.631189583335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45972.631189583335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45972.631189583335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45972.631189583335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45972.631189583335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45972.631189583335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45972.631189583335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45972.631189583335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45972.631189583335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45972.631189583335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45972.631189583335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45972.631189583335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45972.631189583335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45972.631189583335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45972.631189583335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45972.631189583335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45972.631189583335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45972.631189583335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45972.631189583335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45972.631189583335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45972.631189583335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45972.631189583335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45972.631189583335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45972.631189583335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45972.631189583335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45972.631189583335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45972.631189583335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45972.631189583335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45972.631189583335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45972.631189583335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45972.631189583335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45972.631189583335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45972.631189583335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45972.631189583335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45972.631189583335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45972.631189583335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45972.631189583335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45972.631189583335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45972.631189583335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45972.631189583335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45972.631189583335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45972.631189583335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45972.631189583335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45972.631189583335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45972.631189583335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45972.631189583335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45972.631189583335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45972.631189583335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45972.631189583335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45972.631189583335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45972.631189583335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45972.631189583335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45972.631189583335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45972.631189583335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45972.631189583335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45972.631189583335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45972.631189583335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45972.631189583335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45972.631189583335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45972.631189583335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45972.631189583335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45972.631189583335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45972.631189583335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45972.631189583335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45972.631189583335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45972.631189583335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45972.631189583335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45972.631189583335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45972.631189583335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45972.631189583335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45972.631189583335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45972.631189583335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45972.631189583335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45972.631189583335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45972.631189583335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45972.631189583335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45972.631189583335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45972.631189583335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45972.631189583335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45972.631189583335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45972.631189583335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45972.631189583335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45972.631189583335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45972.631189583335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45972.631189583335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45972.631189583335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45972.631189583335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45972.631189583335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45972.631189583335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45972.631189583335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45972.631189583335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45972.631189583335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45972.631189583335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45972.631189583335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45972.631189583335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45972.631189583335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45972.631189583335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45972.631189583335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45972.631189583335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45972.631189583335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45972.631189583335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45972.631189583335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45972.631189583335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45972.631189583335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45972.631189583335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45972.631189583335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45972.631189583335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45972.631189583335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45972.631189583335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45972.631189583335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45972.631189583335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45972.631189583335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45972.631189583335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45972.631189583335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45972.631189583335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45972.631189583335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45972.631189583335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45972.631189583335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45972.631189583335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45972.631189583335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45972.631189583335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45972.631189583335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45972.631189583335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45972.631189583335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45972.631189583335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45972.631189583335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45972.631189583335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45972.631189583335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45972.631189583335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45972.631189583335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45972.631189583335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45972.631189583335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45972.631189583335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45972.631189583335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45972.631189583335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45972.631189583335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45972.631189583335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45972.631189583335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45972.631189583335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45972.631189583335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45972.631189583335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45972.631189583335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45972.631189583335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45972.631189583335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45972.631189583335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45972.631189583335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45972.631189583335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45972.631189583335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45972.631189583335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45972.631189583335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45972.631189583335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45972.631189583335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45972.631189583335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45972.631189583335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45972.631189583335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45972.631189583335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45972.631189583335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45972.631189583335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45972.631189583335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45972.631189583335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45972.631189583335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45972.631189583335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45972.631189583335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45972.631189583335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45972.631189583335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45972.631189583335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45972.631189583335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45972.631189583335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45972.631189583335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45972.631189583335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45972.631189583335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45972.631189583335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45972.631189583335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45972.631189583335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45972.631189583335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45972.631189583335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45972.631189583335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45972.631189583335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45972.631189583335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45972.631189583335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45972.631189583335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45972.631189583335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45972.631189583335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45972.631189583335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45972.631189583335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45972.631189583335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45972.631189583335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45972.631189583335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45972.631189583335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45972.631189583335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45972.631189583335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45972.631189583335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45972.631189583335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45972.631189583335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45972.631189583335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45972.631189583335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45972.631189583335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45972.631189583335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45972.631189583335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45972.631189583335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45972.631189583335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45972.631189583335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45972.631189583335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45972.631189583335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45972.631189583335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45972.631189583335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45972.631189583335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45972.631189583335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45972.631189583335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45972.631189583335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45972.631189583335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45972.631189583335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45972.631189583335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45972.631189583335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45972.631189583335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45972.631189583335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45972.631189583335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45972.631189583335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45972.631189583335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45972.631189583335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45972.631189583335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45972.631189583335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45972.631189583335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45972.631189583335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45972.631189583335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45972.631189583335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45972.631189583335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45972.631189583335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45972.631189583335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45972.631189583335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45972.631189583335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45972.631189583335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45972.631189583335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45972.631189583335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45972.631189583335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45972.631189583335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45972.631189583335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45972.631189583335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45972.631189583335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45972.631189583335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45972.631189583335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45972.631189583335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45972.631189583335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45972.631189583335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45972.631189583335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45972.631189583335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45972.631189583335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45972.631189583335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45972.631189583335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45972.631189583335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45972.631189583335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45972.631189583335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45972.631189583335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45972.631189583335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45972.631189583335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45972.631189583335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45972.631189583335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45972.631189583335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45972.631189583335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45972.631189583335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45972.631189583335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45972.631189583335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45972.631189583335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45972.631189583335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45972.631189583335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45972.631189583335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45972.631189583335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45972.631189583335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45972.631189583335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45972.631189583335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45972.631189583335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45972.631189583335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45972.631189583335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45972.631189583335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45972.631189583335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45972.631189583335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45972.631189583335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45972.631189583335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45972.631189583335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45972.631189583335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45972.631189583335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45972.631189583335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45972.631189583335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45972.631189583335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45972.631189583335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45972.631189583335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45972.631189583335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45972.631189583335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45972.631189583335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45972.631189583335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45972.631189583335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45972.631189583335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45972.631189583335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45972.631189583335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45972.631189583335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45972.631189583335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45972.631189583335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45972.631189583335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45972.631189583335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45972.631189583335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45972.631189583335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45972.631189583335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45972.631189583335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45972.631189583335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45972.631189583335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45972.631189583335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45972.631189583335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45972.631189583335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45972.631189583335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45972.631189583335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45972.631189583335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45972.631189583335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45972.631189583335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45972.631189583335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45972.631189583335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45972.631189583335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45972.631189583335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45972.631189583335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45972.631189583335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45972.631189583335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45972.631189583335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45972.631189583335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45972.631189583335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45972.631189583335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45972.631189583335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45972.631189583335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45972.631189583335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45972.631189583335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45972.631189583335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45972.631189583335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45972.631189583335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45972.631189583335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45972.631189583335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45972.631189583335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45972.631189583335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45972.631189583335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45972.631189583335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45972.631189583335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45972.631189583335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45972.631189583335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45972.631189583335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45972.631189583335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45972.631189583335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45972.631189583335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45972.631189583335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45972.631189583335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45972.631189583335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45972.631189583335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45972.631189583335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45972.631189583335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45972.631189583335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45972.631189583335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45972.631189583335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45972.631189583335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45972.631189583335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45972.631189583335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45972.631189583335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45972.631189583335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45972.631189583335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45972.631189583335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45972.631189583335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45972.631189583335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45972.631189583335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45972.631189583335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45972.631189583335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45972.631189583335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45972.631189583335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45972.631189583335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45972.631189583335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45972.631189583335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45972.631189583335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45972.631189583335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45972.631189583335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45972.631189583335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45972.631189583335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45972.631189583335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45972.631189583335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45972.631189583335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45972.631189583335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45972.631189583335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45972.631189583335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45972.631189583335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45972.631189583335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45972.631189583335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45972.631189583335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45972.631189583335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45972.631189583335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45972.631189583335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45972.631189583335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45972.631189583335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45972.631189583335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45972.631189583335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45972.631189583335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45972.631189583335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45972.631189583335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45972.631189583335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45972.631189583335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45972.631189583335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45972.631189583335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45972.631189583335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45972.631189583335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45972.631189583335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45972.631189583335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45972.631189583335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45972.631189583335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45972.631189583335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45972.631189583335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45972.631189583335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45972.631189583335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45972.631189583335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45972.631189583335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45972.631189583335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45972.631189583335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45972.631189583335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45972.631189583335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45972.631189583335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45972.631189583335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45972.631189583335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45972.631189583335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45972.631189583335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45972.631189583335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45972.631189583335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45972.631189583335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45972.631189583335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45972.631189583335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45972.631189583335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45972.631189583335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45972.631189583335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45972.631189583335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45972.631189583335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45972.631189583335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45972.631189583335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45972.631189583335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45972.631189583335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45972.631189583335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45972.631189583335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45972.631189583335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45972.631189583335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45972.631189583335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45972.631189583335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45972.631189583335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45972.631189583335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45972.631189583335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45972.631189583335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45972.631189583335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45972.631189583335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45972.631189583335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45972.631189583335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45972.631189583335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45972.631189583335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45972.631189583335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45972.631189583335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45972.631189583335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45972.631189583335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45972.631189583335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45972.631189583335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45972.631189583335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45972.631189583335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45972.631189583335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45972.631189583335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45972.631189583335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45972.631189583335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45972.631189583335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45972.631189583335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45972.631189583335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45972.631189583335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45972.631189583335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45972.631189583335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45972.631189583335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45972.631189583335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45972.631189583335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45972.631189583335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45972.631189583335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45972.631189583335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45972.631189583335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45972.631189583335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45972.631189583335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45972.631189583335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45972.631189583335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45972.631189583335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45972.631189583335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45972.631189583335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45972.631189583335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45972.631189583335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45972.631189583335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45972.631189583335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45972.631189583335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45972.631189583335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45972.631189583335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45972.631189583335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45972.631189583335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45972.631189583335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45972.631189583335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45972.631189583335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45972.631189583335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45972.631189583335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45972.631189583335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45972.631189583335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45972.631189583335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45972.631189583335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45972.631189583335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45972.631189583335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45972.631189583335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45972.631189583335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45972.631189583335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45972.631189583335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45972.631189583335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45972.631189583335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45972.631189583335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45972.631189583335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45972.631189583335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45972.631189583335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45972.631189583335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45972.631189583335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45972.631189583335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45972.631189583335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45972.631189583335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45972.631189583335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45972.631189583335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45972.631189583335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45972.631189583335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45972.631189583335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45972.631189583335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45972.631189583335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45972.631189583335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45972.631189583335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45972.631189583335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45972.631189583335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45972.631189583335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45972.631189583335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45972.631189583335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45972.631189583335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45972.631189583335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45972.631189583335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45972.631189583335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45972.631189583335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45972.631189583335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45972.631189583335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45972.631189583335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45972.631189583335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45972.631189583335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45972.631189583335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45972.631189583335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45972.631189583335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45972.631189583335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45972.631189583335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45972.631189583335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45972.631189583335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45972.631189583335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45972.631189583335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45972.631189583335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45972.631189583335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45972.631189583335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45972.631189583335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45972.631189583335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45972.631189583335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45972.631189583335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45972.631189583335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45972.631189583335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45972.631189583335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45972.631189583335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45972.631189583335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45972.631189583335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45972.631189583335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45972.631189583335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45972.631189583335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45972.631189583335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45972.631189583335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45972.631189583335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45972.631189583335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45972.631189583335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45972.631189583335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45972.631189583335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45972.631189583335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45972.631189583335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45972.631189583335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45972.631189583335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45972.631189583335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45972.631189583335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45972.631189583335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45972.631189583335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45972.631189583335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45972.631189583335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45972.631189583335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45972.631189583335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45972.631189583335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45972.631189583335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45972.631189583335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45972.631189583335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45972.631189583335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45972.631189583335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45972.631189583335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45972.631189583335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45972.631189583335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45972.631189583335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45972.631189583335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45972.631189583335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45972.631189583335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45972.631189583335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45972.631189583335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45972.631189583335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45972.631189583335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45972.631189583335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45972.631189583335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45972.631189583335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45972.631189583335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45972.631189583335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45972.631189583335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45972.631189583335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45972.631189583335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45972.631189583335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45972.631189583335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45972.631189583335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45972.631189583335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45972.631189583335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45972.631189583335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45972.631189583335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45972.631189583335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45972.631189583335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45972.631189583335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45972.631189583335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45972.631189583335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45972.631189583335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45972.631189583335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45972.631189583335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45972.631189583335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45972.631189583335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45972.631189583335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45972.631189583335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45972.631189583335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45972.631189583335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45972.631189583335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45972.631189583335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45972.631189583335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45972.631189583335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45972.631189583335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45972.631189583335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45972.631189583335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45972.631189583335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45972.631189583335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45972.631189583335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45972.631189583335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45972.631189583335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45972.631189583335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45972.631189583335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45972.631189583335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45972.631189583335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45972.631189583335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45972.631189583335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45972.631189583335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45972.631189583335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45972.631189583335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45972.631189583335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45972.631189583335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45972.631189583335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45972.631189583335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45972.631189583335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45972.631189583335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45972.631189583335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45972.631189583335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45972.631189583335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45972.631189583335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45972.631189583335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45972.631189583335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45972.631189583335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45972.631189583335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45972.631189583335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45972.631189583335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45972.631189583335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45972.631189583335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45972.631189583335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45972.631189583335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45972.631189583335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45972.631189583335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45972.631189583335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45972.631189583335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45972.631189583335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45972.631189583335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45972.631189583335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45972.631189583335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45972.631189583335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45972.631189583335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45972.631189583335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45972.631189583335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45972.631189583335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45972.631189583335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45972.631189583335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45972.631189583335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45972.631189583335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45972.631189583335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45972.631189583335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45972.631189583335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45972.631189583335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45972.631189583335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45972.631189583335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45972.631189583335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45972.631189583335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45972.631189583335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45972.631189583335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45972.631189583335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45972.631189583335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45972.631189583335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45972.631189583335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45972.631189583335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45972.631189583335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45972.631189583335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45972.631189583335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45972.631189583335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45972.631189583335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45972.631189583335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45972.631189583335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45972.631189583335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45972.631189583335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45972.631189583335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45972.631189583335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45972.631189583335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45972.631189583335</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269.15047199073888</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45972.631189583335</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45972.631189583335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45972.631189583335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45972.631189583335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45972.631189583335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45972.631189583335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45972.631189583335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45972.631189583335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45972.631189583335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45972.631189583335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45972.631189583335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45972.631189583335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45972.631189583335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45972.631189583335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45972.631189583335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45972.631189583335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45972.631189583335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45972.631189583335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45972.631189583335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45972.631189583335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45972.631189583335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45972.631189583335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45972.631189583335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45972.631189583335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45972.631189583335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45972.631189583335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45972.631189583335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45972.631189583335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45972.631189583335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45972.631189583335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45972.631189583335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45972.631189583335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45972.631189583335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45972.631189583335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45972.631189583335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45972.631189583335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45972.631189583335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45972.631189583335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45972.631189583335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45972.631189583335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45972.631189583335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45972.631189583335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45972.631189583335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45972.631189583335</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45972.631189583335</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45972.631189583335</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45972.631189583335</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45972.631189583335</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45972.631189583335</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45972.631189583335</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45972.631189583335</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5"/>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80.799129398146761</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46.442312268518435</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4" ca="1" si="1">IFERROR(NOW()-F4,"")</f>
        <v>23.970078472222667</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38280</v>
      </c>
      <c r="E6" s="124" t="s">
        <v>39021</v>
      </c>
      <c r="F6" s="125">
        <v>45972.577962962961</v>
      </c>
      <c r="G6" s="126">
        <f t="shared" ca="1" si="1"/>
        <v>5.3226620373607147E-2</v>
      </c>
      <c r="H6" s="125">
        <v>45972.57240740741</v>
      </c>
      <c r="I6" s="124" t="str">
        <f>IFERROR(VLOOKUP(D6,DB!A:F,6,0),"")</f>
        <v>SCECO</v>
      </c>
      <c r="J6" s="124" t="str">
        <f>IFERROR(VLOOKUP(D6,DB!A:G,7,0),"")</f>
        <v>Haj Removal</v>
      </c>
      <c r="K6" s="124" t="s">
        <v>39120</v>
      </c>
      <c r="L6" s="124" t="str">
        <f>IFERROR(VLOOKUP(D6,DB!A:I,9,0),"")</f>
        <v>Latis</v>
      </c>
    </row>
    <row r="7" spans="1:13">
      <c r="A7" s="124"/>
      <c r="B7" s="124" t="str">
        <f>IFERROR(VLOOKUP(D7,DB!A:K,11,0),"")</f>
        <v/>
      </c>
      <c r="C7" s="124"/>
      <c r="D7" s="124"/>
      <c r="E7" s="124"/>
      <c r="F7" s="125"/>
      <c r="G7" s="126">
        <f t="shared" ca="1" si="1"/>
        <v>45972.631189583335</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45972.631189583335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45972.631189583335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45972.631189583335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45972.631189583335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45972.631189583335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45972.631189583335</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5"/>
      <c r="G14" s="126">
        <f t="shared" ca="1" si="1"/>
        <v>45972.631189583335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45972.631189583335</v>
      </c>
      <c r="H15" s="125"/>
      <c r="I15" s="124" t="str">
        <f>IFERROR(VLOOKUP(D15,DB!A:F,6,0),"")</f>
        <v/>
      </c>
      <c r="J15" s="124" t="str">
        <f>IFERROR(VLOOKUP(D15,DB!A:G,7,0),"")</f>
        <v/>
      </c>
      <c r="K15" s="124"/>
      <c r="L15" s="124" t="str">
        <f>IFERROR(VLOOKUP(D15,DB!A:I,9,0),"")</f>
        <v/>
      </c>
    </row>
    <row r="16" spans="1:13">
      <c r="A16" s="124"/>
      <c r="B16" s="124" t="str">
        <f>IFERROR(VLOOKUP(D16,DB!A:K,11,0),"")</f>
        <v/>
      </c>
      <c r="C16" s="124"/>
      <c r="D16"/>
      <c r="E16" s="124"/>
      <c r="F16" s="125"/>
      <c r="G16" s="126">
        <f t="shared" ca="1" si="1"/>
        <v>45972.631189583335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45972.631189583335</v>
      </c>
      <c r="H17" s="125"/>
      <c r="I17" s="124" t="str">
        <f>IFERROR(VLOOKUP(D17,DB!A:F,6,0),"")</f>
        <v/>
      </c>
      <c r="J17" s="124" t="str">
        <f>IFERROR(VLOOKUP(D17,DB!A:G,7,0),"")</f>
        <v/>
      </c>
      <c r="K17" s="124"/>
      <c r="L17" s="124" t="str">
        <f>IFERROR(VLOOKUP(D17,DB!A:I,9,0),"")</f>
        <v/>
      </c>
    </row>
    <row r="18" spans="1:12">
      <c r="A18" s="124"/>
      <c r="B18" s="124" t="str">
        <f>IFERROR(VLOOKUP(D18,DB!A:K,11,0),"")</f>
        <v/>
      </c>
      <c r="C18" s="124"/>
      <c r="D18"/>
      <c r="E18" s="124"/>
      <c r="F18" s="124"/>
      <c r="G18" s="126">
        <f t="shared" ca="1" si="1"/>
        <v>45972.631189583335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45972.631189583335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45972.631189583335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45972.631189583335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45972.631189583335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45972.631189583335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45972.631189583335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45972.631189583335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45972.631189583335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45972.631189583335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45972.631189583335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45972.631189583335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45972.631189583335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45972.631189583335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45972.631189583335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45972.631189583335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45972.631189583335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ref="G35:G98" ca="1" si="2">IFERROR(NOW()-F35,"")</f>
        <v>45972.631189583335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45972.631189583335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45972.631189583335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45972.631189583335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45972.631189583335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45972.631189583335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45972.631189583335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45972.631189583335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45972.631189583335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45972.631189583335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45972.631189583335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45972.631189583335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45972.631189583335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45972.631189583335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45972.631189583335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45972.631189583335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45972.631189583335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45972.631189583335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45972.631189583335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45972.631189583335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45972.631189583335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45972.631189583335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45972.631189583335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45972.631189583335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45972.631189583335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45972.631189583335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45972.631189583335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45972.631189583335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45972.631189583335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45972.631189583335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45972.631189583335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45972.631189583335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45972.631189583335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45972.631189583335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45972.631189583335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45972.631189583335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45972.631189583335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45972.631189583335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45972.631189583335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45972.631189583335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45972.631189583335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45972.631189583335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45972.631189583335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45972.631189583335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45972.631189583335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45972.631189583335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45972.631189583335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45972.631189583335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45972.631189583335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45972.631189583335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45972.631189583335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45972.631189583335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45972.631189583335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45972.631189583335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45972.631189583335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45972.631189583335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45972.631189583335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45972.631189583335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45972.631189583335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45972.631189583335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45972.631189583335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45972.631189583335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45972.631189583335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45972.631189583335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ref="G99:G162" ca="1" si="3">IFERROR(NOW()-F99,"")</f>
        <v>45972.631189583335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45972.631189583335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45972.631189583335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45972.631189583335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45972.631189583335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45972.631189583335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45972.631189583335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45972.631189583335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45972.631189583335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45972.631189583335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45972.631189583335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45972.631189583335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45972.631189583335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45972.631189583335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45972.631189583335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45972.631189583335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45972.631189583335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45972.631189583335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45972.631189583335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45972.631189583335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45972.631189583335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45972.631189583335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45972.631189583335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45972.631189583335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45972.631189583335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45972.631189583335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45972.631189583335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45972.631189583335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45972.631189583335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45972.631189583335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45972.631189583335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45972.631189583335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45972.631189583335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45972.631189583335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45972.631189583335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45972.631189583335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45972.631189583335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45972.631189583335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45972.631189583335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45972.631189583335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45972.631189583335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45972.631189583335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45972.631189583335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45972.631189583335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45972.631189583335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45972.631189583335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45972.631189583335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45972.631189583335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45972.631189583335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45972.631189583335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45972.631189583335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45972.631189583335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45972.631189583335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45972.631189583335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45972.631189583335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45972.631189583335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45972.631189583335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45972.631189583335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45972.631189583335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45972.631189583335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45972.631189583335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45972.631189583335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45972.631189583335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45972.631189583335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ref="G163:G226" ca="1" si="4">IFERROR(NOW()-F163,"")</f>
        <v>45972.631189583335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45972.631189583335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45972.631189583335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45972.631189583335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45972.631189583335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45972.631189583335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45972.631189583335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45972.631189583335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45972.631189583335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45972.631189583335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45972.631189583335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45972.631189583335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45972.631189583335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45972.631189583335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45972.631189583335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45972.631189583335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45972.631189583335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45972.631189583335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45972.631189583335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45972.631189583335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45972.631189583335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45972.631189583335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45972.631189583335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45972.631189583335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45972.631189583335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45972.631189583335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45972.631189583335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45972.631189583335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45972.631189583335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45972.631189583335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45972.631189583335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45972.631189583335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45972.631189583335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45972.631189583335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45972.631189583335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45972.631189583335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45972.631189583335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45972.631189583335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45972.631189583335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45972.631189583335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45972.631189583335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45972.631189583335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45972.631189583335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45972.631189583335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45972.631189583335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45972.631189583335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45972.631189583335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45972.631189583335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45972.631189583335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45972.631189583335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45972.631189583335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45972.631189583335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45972.631189583335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45972.631189583335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45972.631189583335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45972.631189583335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45972.631189583335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45972.631189583335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45972.631189583335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45972.631189583335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45972.631189583335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45972.631189583335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45972.631189583335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45972.631189583335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ref="G227:G290" ca="1" si="5">IFERROR(NOW()-F227,"")</f>
        <v>45972.631189583335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45972.631189583335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45972.631189583335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45972.631189583335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45972.631189583335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45972.631189583335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45972.631189583335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45972.631189583335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45972.631189583335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45972.631189583335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45972.631189583335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45972.631189583335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45972.631189583335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45972.631189583335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45972.631189583335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45972.631189583335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45972.631189583335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45972.631189583335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45972.631189583335</v>
      </c>
      <c r="H245" s="124"/>
      <c r="I245" s="124" t="str">
        <f>IFERROR(VLOOKUP(D245,DB!A:F,6,0),"")</f>
        <v/>
      </c>
      <c r="J245" s="124" t="str">
        <f>IFERROR(VLOOKUP(D245,DB!A:G,7,0),"")</f>
        <v/>
      </c>
      <c r="K245" s="124"/>
      <c r="L245" s="124" t="str">
        <f>IFERROR(VLOOKUP(D245,DB!A:I,9,0),"")</f>
        <v/>
      </c>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sheetData>
  <dataValidations count="2">
    <dataValidation allowBlank="1" showInputMessage="1" showErrorMessage="1" sqref="E1" xr:uid="{920C6338-E771-4DAE-8C89-92A9093EA4DE}"/>
    <dataValidation type="list" allowBlank="1" showInputMessage="1" showErrorMessage="1" sqref="E2:E2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4"/>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33728</v>
      </c>
      <c r="E2" s="124" t="s">
        <v>39100</v>
      </c>
      <c r="F2" s="143">
        <v>45972.481122685182</v>
      </c>
      <c r="G2" s="105">
        <f t="shared" ref="G2" ca="1" si="0">IFERROR(NOW()-F2,"-")</f>
        <v>0.15006689815345453</v>
      </c>
      <c r="H2" s="143">
        <v>45972.475324074076</v>
      </c>
      <c r="I2" s="141" t="str">
        <f>IFERROR(VLOOKUP(D2,DB!A:F,6,0),"")</f>
        <v>Generator-SG</v>
      </c>
      <c r="J2" s="141" t="str">
        <f>IFERROR(VLOOKUP(D2,DB!A:G,7,0),"")</f>
        <v>Dead</v>
      </c>
      <c r="K2" s="144" t="s">
        <v>39122</v>
      </c>
      <c r="L2" s="145" t="str">
        <f>IFERROR(VLOOKUP(D2,DB!A:I,9,0),"")</f>
        <v>Latis</v>
      </c>
    </row>
    <row r="3" spans="1:16382" ht="31.5" customHeight="1">
      <c r="A3" s="140" t="s">
        <v>39123</v>
      </c>
      <c r="B3" s="141" t="str">
        <f>IFERROR(VLOOKUP(D3,DB!A:K,11,0),"")</f>
        <v>R6</v>
      </c>
      <c r="C3" s="142">
        <v>1</v>
      </c>
      <c r="D3" s="141" t="s">
        <v>30015</v>
      </c>
      <c r="E3" s="124" t="s">
        <v>39021</v>
      </c>
      <c r="F3" s="143">
        <v>45972.604675925926</v>
      </c>
      <c r="G3" s="105">
        <f t="shared" ref="G3:G66" ca="1" si="1">IFERROR(NOW()-F3,"-")</f>
        <v>2.6513657408941071E-2</v>
      </c>
      <c r="H3" s="143">
        <v>45972.598923611113</v>
      </c>
      <c r="I3" s="141" t="str">
        <f>IFERROR(VLOOKUP(D3,DB!A:F,6,0),"")</f>
        <v>SCECO</v>
      </c>
      <c r="J3" s="141" t="str">
        <f>IFERROR(VLOOKUP(D3,DB!A:G,7,0),"")</f>
        <v>Dead</v>
      </c>
      <c r="K3" s="144" t="s">
        <v>39124</v>
      </c>
      <c r="L3" s="145" t="str">
        <f>IFERROR(VLOOKUP(D3,DB!A:I,9,0),"")</f>
        <v>Latis</v>
      </c>
    </row>
    <row r="4" spans="1:16382" ht="31.5" customHeight="1">
      <c r="A4" s="140"/>
      <c r="B4" s="141" t="str">
        <f>IFERROR(VLOOKUP(D4,DB!A:K,11,0),"")</f>
        <v/>
      </c>
      <c r="C4" s="142"/>
      <c r="D4" s="141"/>
      <c r="E4" s="124"/>
      <c r="F4" s="143"/>
      <c r="G4" s="105">
        <f t="shared" ca="1" si="1"/>
        <v>45972.631189583335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45972.631189583335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45972.631189583335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45972.631189583335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45972.631189583335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45972.631189583335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45972.631189583335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45972.631189583335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45972.631189583335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45972.631189583335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45972.631189583335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45972.631189583335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45972.631189583335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45972.631189583335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45972.631189583335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45972.631189583335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45972.631189583335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45972.631189583335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45972.631189583335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45972.631189583335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45972.631189583335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45972.631189583335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45972.631189583335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45972.631189583335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45972.631189583335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45972.631189583335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45972.631189583335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45972.631189583335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45972.631189583335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45972.631189583335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45972.631189583335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45972.631189583335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45972.631189583335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45972.631189583335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45972.631189583335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45972.631189583335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45972.631189583335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45972.631189583335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45972.631189583335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45972.631189583335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45972.631189583335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45972.631189583335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45972.631189583335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45972.631189583335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45972.631189583335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45972.631189583335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45972.631189583335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45972.631189583335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45972.631189583335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45972.631189583335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45972.631189583335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45972.631189583335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45972.631189583335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45972.631189583335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45972.631189583335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45972.631189583335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45972.631189583335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45972.631189583335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45972.631189583335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45972.631189583335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45972.631189583335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45972.631189583335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45972.631189583335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ref="G67:G130" ca="1" si="2">IFERROR(NOW()-F67,"-")</f>
        <v>45972.631189583335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2"/>
        <v>45972.631189583335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45972.631189583335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45972.631189583335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45972.631189583335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45972.631189583335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45972.631189583335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45972.631189583335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45972.631189583335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45972.631189583335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45972.631189583335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45972.631189583335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45972.631189583335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45972.631189583335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45972.631189583335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45972.631189583335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45972.631189583335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45972.631189583335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45972.631189583335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45972.631189583335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45972.631189583335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45972.631189583335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45972.631189583335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45972.631189583335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45972.631189583335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45972.631189583335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45972.631189583335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45972.631189583335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45972.631189583335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45972.631189583335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45972.631189583335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45972.631189583335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45972.631189583335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45972.631189583335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45972.631189583335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45972.631189583335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45972.631189583335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45972.631189583335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45972.631189583335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45972.631189583335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45972.631189583335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45972.631189583335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45972.631189583335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45972.631189583335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45972.631189583335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45972.631189583335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45972.631189583335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45972.631189583335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45972.631189583335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45972.631189583335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45972.631189583335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45972.631189583335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45972.631189583335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45972.631189583335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45972.631189583335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45972.631189583335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45972.631189583335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45972.631189583335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45972.631189583335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45972.631189583335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45972.631189583335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45972.631189583335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45972.631189583335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45972.631189583335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ref="G131:G164" ca="1" si="3">IFERROR(NOW()-F131,"-")</f>
        <v>45972.631189583335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3"/>
        <v>45972.631189583335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45972.631189583335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45972.631189583335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45972.631189583335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45972.631189583335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45972.631189583335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45972.631189583335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45972.631189583335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45972.631189583335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45972.631189583335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45972.631189583335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45972.631189583335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45972.631189583335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45972.631189583335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45972.631189583335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45972.631189583335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45972.631189583335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45972.631189583335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45972.631189583335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45972.631189583335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45972.631189583335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45972.631189583335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45972.631189583335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45972.631189583335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45972.631189583335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45972.631189583335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45972.631189583335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45972.631189583335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45972.631189583335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45972.631189583335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45972.631189583335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45972.631189583335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45972.631189583335</v>
      </c>
      <c r="H164" s="143"/>
      <c r="I164" s="141" t="str">
        <f>IFERROR(VLOOKUP(D164,DB!A:F,6,0),"")</f>
        <v/>
      </c>
      <c r="J164" s="141" t="str">
        <f>IFERROR(VLOOKUP(D164,DB!A:G,7,0),"")</f>
        <v/>
      </c>
      <c r="K164" s="144"/>
      <c r="L164" s="145" t="str">
        <f>IFERROR(VLOOKUP(D164,DB!A:I,9,0),"")</f>
        <v/>
      </c>
    </row>
  </sheetData>
  <dataValidations count="2">
    <dataValidation allowBlank="1" showInputMessage="1" showErrorMessage="1" sqref="E1" xr:uid="{9E1BC488-8814-4F8A-8DBE-742B3278AB71}"/>
    <dataValidation type="list" allowBlank="1" showInputMessage="1" showErrorMessage="1" sqref="E2:E1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2025-11-11T12:09:05Z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