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89" documentId="120_S{2AC9BD13-BADA-5192-A53E-5A8FF88502F6}" xr6:coauthVersionLast="47" xr6:coauthVersionMax="47" xr10:uidLastSave="{214A604D-D3FC-4BB5-8257-9903C014CFC3}"/>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<sst xmlns="http://schemas.openxmlformats.org/spreadsheetml/2006/main" count="180294" uniqueCount="39132">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</sst>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304.58695659722434</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45967.53538252315</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45967.53538252315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45967.53538252315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45967.53538252315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45967.53538252315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45967.53538252315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45967.53538252315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45967.53538252315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45967.53538252315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45967.53538252315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45967.53538252315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45967.53538252315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45967.53538252315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45967.53538252315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45967.53538252315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45967.53538252315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45967.53538252315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45967.53538252315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45967.53538252315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45967.53538252315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45967.53538252315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45967.53538252315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45967.53538252315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45967.53538252315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45967.53538252315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45967.53538252315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45967.53538252315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45967.53538252315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45967.53538252315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45967.53538252315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45967.53538252315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45967.53538252315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45967.53538252315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45967.53538252315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45967.53538252315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45967.53538252315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45967.53538252315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45967.53538252315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45967.53538252315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45967.53538252315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45967.53538252315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45967.53538252315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45967.53538252315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45967.53538252315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45967.53538252315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45967.53538252315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45967.53538252315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45967.53538252315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45967.53538252315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45967.53538252315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45967.53538252315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45967.53538252315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45967.53538252315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45967.53538252315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45967.53538252315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45967.53538252315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45967.53538252315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45967.53538252315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45967.53538252315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45967.53538252315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45967.53538252315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45967.53538252315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45967.53538252315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45967.53538252315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45967.53538252315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45967.53538252315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45967.53538252315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45967.53538252315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45967.53538252315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45967.53538252315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45967.53538252315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45967.53538252315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45967.53538252315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45967.53538252315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45967.53538252315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45967.53538252315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45967.53538252315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45967.53538252315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45967.53538252315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45967.53538252315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45967.53538252315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45967.53538252315</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45967.53538252315</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B36FAF9E-F769-4745-A1BD-062D9CA814BB}"/>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142.53554456018901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4.9676504633680452E-2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45967.53538252315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45967.53538252315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45967.53538252315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45967.53538252315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45967.53538252315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45967.53538252315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45967.53538252315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45967.53538252315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45967.53538252315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45967.53538252315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45967.53538252315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45967.53538252315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45967.53538252315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45967.53538252315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45967.53538252315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45967.53538252315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45967.53538252315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45967.53538252315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45967.53538252315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45967.53538252315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45967.53538252315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45967.53538252315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45967.53538252315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45967.53538252315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45967.53538252315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45967.53538252315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45967.53538252315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45967.53538252315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45967.53538252315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45967.53538252315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45967.53538252315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45967.53538252315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45967.53538252315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45967.53538252315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45967.53538252315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45967.53538252315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45967.53538252315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45967.53538252315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45967.53538252315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45967.53538252315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45967.53538252315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45967.53538252315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45967.53538252315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45967.53538252315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45967.53538252315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45967.53538252315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45967.53538252315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45967.53538252315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45967.53538252315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45967.53538252315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45967.53538252315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45967.53538252315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45967.53538252315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45967.53538252315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45967.53538252315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45967.53538252315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45967.53538252315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45967.53538252315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45967.53538252315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45967.53538252315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45967.53538252315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45967.53538252315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45967.53538252315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45967.53538252315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45967.53538252315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45967.53538252315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45967.53538252315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45967.53538252315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45967.53538252315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45967.53538252315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45967.53538252315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45967.53538252315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45967.53538252315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45967.53538252315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45967.53538252315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45967.53538252315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45967.53538252315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45967.53538252315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45967.53538252315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45967.53538252315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45967.53538252315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45967.53538252315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45967.53538252315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45967.53538252315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45967.53538252315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45967.53538252315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45967.53538252315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45967.53538252315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45967.53538252315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45967.53538252315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45967.53538252315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45967.53538252315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45967.53538252315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45967.53538252315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45967.53538252315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45967.53538252315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45967.53538252315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45967.53538252315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45967.53538252315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45967.53538252315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45967.53538252315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45967.53538252315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45967.53538252315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45967.53538252315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45967.53538252315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45967.53538252315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45967.53538252315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45967.53538252315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45967.53538252315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45967.53538252315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45967.53538252315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45967.53538252315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45967.53538252315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45967.53538252315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45967.53538252315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45967.53538252315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45967.53538252315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45967.53538252315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45967.53538252315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45967.53538252315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45967.53538252315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45967.53538252315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45967.53538252315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45967.53538252315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45967.53538252315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45967.53538252315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45967.53538252315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45967.53538252315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45967.53538252315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45967.53538252315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45967.53538252315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45967.53538252315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45967.53538252315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45967.53538252315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45967.53538252315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45967.53538252315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45967.53538252315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45967.53538252315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45967.53538252315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45967.53538252315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45967.53538252315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45967.53538252315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45967.53538252315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45967.53538252315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45967.53538252315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45967.53538252315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45967.53538252315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45967.53538252315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45967.53538252315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45967.53538252315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45967.53538252315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45967.53538252315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45967.53538252315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45967.53538252315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45967.53538252315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45967.53538252315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45967.53538252315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45967.53538252315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45967.53538252315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45967.53538252315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45967.53538252315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45967.53538252315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45967.53538252315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45967.53538252315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45967.53538252315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45967.53538252315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45967.53538252315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45967.53538252315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45967.53538252315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45967.53538252315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45967.53538252315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45967.53538252315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45967.53538252315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45967.53538252315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45967.53538252315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45967.53538252315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45967.53538252315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45967.53538252315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45967.53538252315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45967.53538252315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45967.53538252315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45967.53538252315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45967.53538252315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45967.53538252315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45967.53538252315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45967.53538252315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45967.53538252315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45967.53538252315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45967.53538252315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45967.53538252315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45967.53538252315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45967.53538252315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45967.53538252315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45967.53538252315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45967.53538252315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45967.53538252315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45967.53538252315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45967.53538252315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45967.53538252315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45967.53538252315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45967.53538252315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45967.53538252315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45967.53538252315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45967.53538252315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45967.53538252315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45967.53538252315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45967.53538252315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45967.53538252315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45967.53538252315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45967.53538252315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45967.53538252315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45967.53538252315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45967.53538252315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45967.53538252315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45967.53538252315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45967.53538252315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45967.53538252315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45967.53538252315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45967.53538252315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45967.53538252315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45967.53538252315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45967.53538252315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45967.53538252315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45967.53538252315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45967.53538252315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45967.53538252315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45967.53538252315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45967.53538252315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45967.53538252315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45967.53538252315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45967.53538252315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45967.53538252315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45967.53538252315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45967.53538252315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45967.53538252315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45967.53538252315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45967.53538252315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45967.53538252315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45967.53538252315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45967.53538252315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45967.53538252315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45967.53538252315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45967.53538252315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45967.53538252315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45967.53538252315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45967.53538252315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45967.53538252315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45967.53538252315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45967.53538252315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45967.53538252315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45967.53538252315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45967.53538252315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45967.53538252315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45967.53538252315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45967.53538252315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45967.53538252315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45967.53538252315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45967.53538252315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45967.53538252315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45967.53538252315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45967.53538252315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45967.53538252315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45967.53538252315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45967.53538252315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45967.53538252315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45967.53538252315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45967.53538252315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45967.53538252315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45967.53538252315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45967.53538252315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45967.53538252315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45967.53538252315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45967.53538252315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45967.53538252315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45967.53538252315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45967.53538252315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45967.53538252315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45967.53538252315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45967.53538252315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45967.53538252315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45967.53538252315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45967.53538252315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45967.53538252315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45967.53538252315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45967.53538252315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45967.53538252315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45967.53538252315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45967.53538252315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45967.53538252315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45967.53538252315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45967.53538252315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45967.53538252315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45967.53538252315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45967.53538252315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45967.53538252315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45967.53538252315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45967.53538252315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45967.53538252315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45967.53538252315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45967.53538252315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45967.53538252315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45967.53538252315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45967.53538252315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45967.53538252315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45967.53538252315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45967.53538252315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45967.53538252315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45967.53538252315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45967.53538252315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45967.53538252315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45967.53538252315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45967.53538252315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45967.53538252315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45967.53538252315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45967.53538252315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45967.53538252315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45967.53538252315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45967.53538252315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45967.53538252315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45967.53538252315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45967.53538252315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45967.53538252315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45967.53538252315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45967.53538252315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45967.53538252315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45967.53538252315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45967.53538252315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45967.53538252315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45967.53538252315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45967.53538252315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45967.53538252315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45967.53538252315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45967.53538252315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45967.53538252315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45967.53538252315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45967.53538252315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45967.53538252315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45967.53538252315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45967.53538252315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45967.53538252315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45967.53538252315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45967.53538252315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45967.53538252315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45967.53538252315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45967.53538252315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45967.53538252315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45967.53538252315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45967.53538252315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45967.53538252315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45967.53538252315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45967.53538252315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45967.53538252315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45967.53538252315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45967.53538252315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45967.53538252315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45967.53538252315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45967.53538252315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45967.53538252315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45967.53538252315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45967.53538252315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45967.53538252315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45967.53538252315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45967.53538252315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45967.53538252315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45967.53538252315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45967.53538252315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45967.53538252315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45967.53538252315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45967.53538252315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45967.53538252315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45967.53538252315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45967.53538252315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45967.53538252315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45967.53538252315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45967.53538252315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45967.53538252315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45967.53538252315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45967.53538252315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45967.53538252315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45967.53538252315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45967.53538252315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45967.53538252315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45967.53538252315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45967.53538252315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45967.53538252315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45967.53538252315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45967.53538252315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45967.53538252315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45967.53538252315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45967.53538252315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45967.53538252315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45967.53538252315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45967.53538252315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45967.53538252315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45967.53538252315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45967.53538252315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45967.53538252315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45967.53538252315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45967.53538252315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45967.53538252315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45967.53538252315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45967.53538252315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45967.53538252315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45967.53538252315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45967.53538252315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45967.53538252315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45967.53538252315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45967.53538252315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45967.53538252315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45967.53538252315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45967.53538252315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45967.53538252315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45967.53538252315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45967.53538252315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45967.53538252315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45967.53538252315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45967.53538252315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45967.53538252315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45967.53538252315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45967.53538252315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45967.53538252315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45967.53538252315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45967.53538252315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45967.53538252315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45967.53538252315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45967.53538252315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45967.53538252315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45967.53538252315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45967.53538252315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45967.53538252315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45967.53538252315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45967.53538252315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45967.53538252315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45967.53538252315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45967.53538252315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45967.53538252315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45967.53538252315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45967.53538252315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45967.53538252315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45967.53538252315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45967.53538252315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45967.53538252315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45967.53538252315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45967.53538252315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45967.53538252315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45967.53538252315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45967.53538252315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45967.53538252315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45967.53538252315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45967.53538252315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45967.53538252315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45967.53538252315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45967.53538252315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45967.53538252315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45967.53538252315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45967.53538252315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45967.53538252315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45967.53538252315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45967.53538252315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45967.53538252315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45967.53538252315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45967.53538252315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45967.53538252315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45967.53538252315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45967.53538252315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45967.53538252315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45967.53538252315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45967.53538252315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45967.53538252315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45967.53538252315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45967.53538252315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45967.53538252315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45967.53538252315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45967.53538252315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45967.53538252315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45967.53538252315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45967.53538252315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45967.53538252315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45967.53538252315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45967.53538252315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45967.53538252315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45967.53538252315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45967.53538252315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45967.53538252315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45967.53538252315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45967.53538252315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45967.53538252315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45967.53538252315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45967.53538252315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45967.53538252315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45967.53538252315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45967.53538252315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45967.53538252315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45967.53538252315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45967.53538252315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45967.53538252315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45967.53538252315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45967.53538252315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45967.53538252315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45967.53538252315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45967.53538252315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45967.53538252315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45967.53538252315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45967.53538252315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45967.53538252315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45967.53538252315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45967.53538252315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45967.53538252315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45967.53538252315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45967.53538252315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45967.53538252315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45967.53538252315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45967.53538252315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45967.53538252315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45967.53538252315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45967.53538252315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45967.53538252315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45967.53538252315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45967.53538252315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45967.53538252315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45967.53538252315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45967.53538252315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45967.53538252315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45967.53538252315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45967.53538252315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45967.53538252315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45967.53538252315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45967.53538252315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45967.53538252315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45967.53538252315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45967.53538252315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45967.53538252315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45967.53538252315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45967.53538252315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45967.53538252315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45967.53538252315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45967.53538252315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45967.53538252315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45967.53538252315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45967.53538252315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45967.53538252315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45967.53538252315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45967.53538252315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45967.53538252315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45967.53538252315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45967.53538252315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45967.53538252315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45967.53538252315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45967.53538252315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45967.53538252315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45967.53538252315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45967.53538252315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45967.53538252315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45967.53538252315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45967.53538252315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45967.53538252315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45967.53538252315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45967.53538252315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45967.53538252315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45967.53538252315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45967.53538252315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45967.53538252315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45967.53538252315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45967.53538252315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45967.53538252315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45967.53538252315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45967.53538252315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45967.53538252315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45967.53538252315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45967.53538252315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45967.53538252315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45967.53538252315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45967.53538252315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45967.53538252315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45967.53538252315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45967.53538252315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45967.53538252315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45967.53538252315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45967.53538252315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45967.53538252315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45967.53538252315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45967.53538252315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45967.53538252315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45967.53538252315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45967.53538252315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45967.53538252315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45967.53538252315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45967.53538252315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45967.53538252315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45967.53538252315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45967.53538252315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45967.53538252315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45967.53538252315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45967.53538252315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45967.53538252315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45967.53538252315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45967.53538252315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45967.53538252315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45967.53538252315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45967.53538252315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45967.53538252315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45967.53538252315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45967.53538252315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45967.53538252315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45967.53538252315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45967.53538252315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45967.53538252315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45967.53538252315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45967.53538252315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45967.53538252315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45967.53538252315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45967.53538252315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45967.53538252315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45967.53538252315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45967.53538252315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45967.53538252315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45967.53538252315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45967.53538252315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45967.53538252315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45967.53538252315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45967.53538252315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45967.53538252315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45967.53538252315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45967.53538252315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45967.53538252315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45967.53538252315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45967.53538252315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45967.53538252315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45967.53538252315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45967.53538252315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45967.53538252315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45967.53538252315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45967.53538252315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45967.53538252315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45967.53538252315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45967.53538252315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45967.53538252315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45967.53538252315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45967.53538252315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45967.53538252315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45967.53538252315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45967.53538252315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45967.53538252315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45967.53538252315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45967.53538252315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45967.53538252315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45967.53538252315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45967.53538252315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45967.53538252315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45967.53538252315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45967.53538252315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45967.53538252315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45967.53538252315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45967.53538252315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45967.53538252315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45967.53538252315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45967.53538252315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45967.53538252315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45967.53538252315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45967.53538252315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45967.53538252315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45967.53538252315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45967.53538252315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45967.53538252315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45967.53538252315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45967.53538252315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45967.53538252315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45967.53538252315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45967.53538252315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45967.53538252315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45967.53538252315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45967.53538252315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45967.53538252315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45967.53538252315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45967.53538252315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45967.53538252315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45967.53538252315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45967.53538252315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45967.53538252315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45967.53538252315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45967.53538252315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45967.53538252315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45967.53538252315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45967.53538252315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45967.53538252315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45967.53538252315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45967.53538252315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45967.53538252315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45967.53538252315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45967.53538252315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45967.53538252315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45967.53538252315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45967.53538252315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45967.53538252315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45967.53538252315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45967.53538252315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45967.53538252315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45967.53538252315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45967.53538252315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45967.53538252315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45967.53538252315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45967.53538252315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45967.53538252315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45967.53538252315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45967.53538252315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45967.53538252315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45967.53538252315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45967.53538252315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45967.53538252315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45967.53538252315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45967.53538252315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45967.53538252315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45967.53538252315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45967.53538252315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45967.53538252315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45967.53538252315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45967.53538252315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45967.53538252315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45967.53538252315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45967.53538252315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45967.53538252315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45967.53538252315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45967.53538252315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45967.53538252315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45967.53538252315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45967.53538252315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45967.53538252315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45967.53538252315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45967.53538252315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45967.53538252315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45967.53538252315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45967.53538252315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45967.53538252315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45967.53538252315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45967.53538252315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45967.53538252315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45967.53538252315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45967.53538252315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45967.53538252315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45967.53538252315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45967.53538252315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45967.53538252315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45967.53538252315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45967.53538252315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45967.53538252315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45967.53538252315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45967.53538252315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45967.53538252315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45967.53538252315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45967.53538252315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45967.53538252315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45967.53538252315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45967.53538252315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45967.53538252315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45967.53538252315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45967.53538252315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45967.53538252315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45967.53538252315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45967.53538252315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45967.53538252315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45967.53538252315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45967.53538252315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45967.53538252315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45967.53538252315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45967.53538252315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45967.53538252315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45967.53538252315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45967.53538252315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45967.53538252315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45967.53538252315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45967.53538252315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45967.53538252315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45967.53538252315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45967.53538252315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45967.53538252315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45967.53538252315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45967.53538252315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45967.53538252315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45967.53538252315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45967.53538252315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45967.53538252315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45967.53538252315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45967.53538252315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45967.53538252315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45967.53538252315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45967.53538252315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45967.53538252315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45967.53538252315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45967.53538252315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45967.53538252315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45967.53538252315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45967.53538252315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45967.53538252315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45967.53538252315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45967.53538252315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45967.53538252315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45967.53538252315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45967.53538252315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45967.53538252315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45967.53538252315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45967.53538252315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45967.53538252315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45967.53538252315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45967.53538252315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45967.53538252315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45967.53538252315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45967.53538252315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45967.53538252315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45967.53538252315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45967.53538252315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45967.53538252315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45967.53538252315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45967.53538252315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45967.53538252315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45967.53538252315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45967.53538252315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45967.53538252315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45967.53538252315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45967.53538252315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45967.53538252315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45967.53538252315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45967.53538252315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45967.53538252315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45967.53538252315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45967.53538252315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45967.53538252315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45967.53538252315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45967.53538252315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45967.53538252315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45967.53538252315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45967.53538252315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45967.53538252315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45967.53538252315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45967.53538252315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45967.53538252315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45967.53538252315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45967.53538252315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45967.53538252315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45967.53538252315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45967.53538252315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45967.53538252315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45967.53538252315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45967.53538252315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45967.53538252315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45967.53538252315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45967.53538252315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45967.53538252315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45967.53538252315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45967.53538252315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45967.53538252315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45967.53538252315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45967.53538252315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45967.53538252315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45967.53538252315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45967.53538252315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45967.53538252315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45967.53538252315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45967.53538252315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45967.53538252315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45967.53538252315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45967.53538252315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45967.53538252315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45967.53538252315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45967.53538252315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45967.53538252315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45967.53538252315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45967.53538252315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45967.53538252315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45967.53538252315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45967.53538252315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45967.53538252315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45967.53538252315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45967.53538252315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45967.53538252315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45967.53538252315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45967.53538252315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45967.53538252315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45967.53538252315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45967.53538252315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45967.53538252315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45967.53538252315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45967.53538252315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45967.53538252315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45967.53538252315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45967.53538252315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45967.53538252315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45967.53538252315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45967.53538252315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45967.53538252315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45967.53538252315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45967.53538252315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45967.53538252315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45967.53538252315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45967.53538252315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45967.53538252315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45967.53538252315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45967.53538252315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45967.53538252315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45967.53538252315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45967.53538252315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45967.53538252315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45967.53538252315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45967.53538252315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45967.53538252315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45967.53538252315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45967.53538252315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45967.53538252315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45967.53538252315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45967.53538252315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45967.53538252315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45967.53538252315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45967.53538252315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45967.53538252315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45967.53538252315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45967.53538252315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45967.53538252315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45967.53538252315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45967.53538252315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45967.53538252315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45967.53538252315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45967.53538252315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45967.53538252315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45967.53538252315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45967.53538252315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45967.53538252315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45967.53538252315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45967.53538252315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45967.53538252315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45967.53538252315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45967.53538252315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45967.53538252315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45967.53538252315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45967.53538252315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45967.53538252315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45967.53538252315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45967.53538252315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45967.53538252315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45967.53538252315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45967.53538252315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45967.53538252315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45967.53538252315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45967.53538252315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45967.53538252315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45967.53538252315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45967.53538252315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45967.53538252315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45967.53538252315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45967.53538252315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45967.53538252315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45967.53538252315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45967.53538252315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45967.53538252315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45967.53538252315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45967.53538252315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45967.53538252315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45967.53538252315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45967.53538252315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45967.53538252315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45967.53538252315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45967.53538252315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45967.53538252315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45967.53538252315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45967.53538252315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45967.53538252315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45967.53538252315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45967.53538252315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45967.53538252315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45967.53538252315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45967.53538252315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45967.53538252315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45967.53538252315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45967.53538252315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45967.53538252315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45967.53538252315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45967.53538252315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45967.53538252315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45967.53538252315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45967.53538252315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45967.53538252315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45967.53538252315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45967.53538252315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45967.53538252315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45967.53538252315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45967.53538252315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45967.53538252315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45967.53538252315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45967.53538252315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45967.53538252315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45967.53538252315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45967.53538252315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45967.53538252315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45967.53538252315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45967.53538252315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45967.53538252315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45967.53538252315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45967.53538252315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45967.53538252315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45967.53538252315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45967.53538252315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45967.53538252315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45967.53538252315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45967.53538252315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45967.53538252315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45967.53538252315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45967.53538252315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45967.53538252315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45967.53538252315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45967.53538252315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45967.53538252315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45967.53538252315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45967.53538252315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45967.53538252315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45967.53538252315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45967.53538252315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45967.53538252315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45967.53538252315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45967.53538252315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45967.53538252315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45967.53538252315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45967.53538252315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45967.53538252315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45967.53538252315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45967.53538252315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45967.53538252315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45967.53538252315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45967.53538252315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45967.53538252315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45967.53538252315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45967.53538252315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45967.53538252315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45967.53538252315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45967.53538252315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45967.53538252315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45967.53538252315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45967.53538252315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45967.53538252315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45967.53538252315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45967.53538252315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45967.53538252315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45967.53538252315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45967.53538252315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45967.53538252315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45967.53538252315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45967.53538252315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45967.53538252315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45967.53538252315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45967.53538252315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45967.53538252315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45967.53538252315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45967.53538252315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45967.53538252315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45967.53538252315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45967.53538252315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45967.53538252315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45967.53538252315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45967.53538252315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45967.53538252315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45967.53538252315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45967.53538252315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45967.53538252315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45967.53538252315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45967.53538252315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45967.53538252315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45967.53538252315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45967.53538252315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45967.53538252315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45967.53538252315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45967.53538252315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45967.53538252315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45967.53538252315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45967.53538252315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45967.53538252315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45967.53538252315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45967.53538252315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45967.53538252315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45967.53538252315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45967.53538252315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45967.53538252315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45967.53538252315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45967.53538252315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45967.53538252315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45967.53538252315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45967.53538252315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45967.53538252315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45967.53538252315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45967.53538252315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45967.53538252315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45967.53538252315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45967.53538252315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45967.53538252315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45967.53538252315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45967.53538252315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45967.53538252315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45967.53538252315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45967.53538252315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45967.53538252315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45967.53538252315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45967.53538252315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45967.53538252315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45967.53538252315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45967.53538252315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45967.53538252315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45967.53538252315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45967.53538252315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45967.53538252315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45967.53538252315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45967.53538252315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45967.53538252315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45967.53538252315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45967.53538252315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45967.53538252315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45967.53538252315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45967.53538252315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45967.53538252315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45967.53538252315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45967.53538252315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45967.53538252315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45967.53538252315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45967.53538252315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45967.53538252315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45967.53538252315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45967.53538252315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45967.53538252315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45967.53538252315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45967.53538252315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45967.53538252315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45967.53538252315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45967.53538252315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45967.53538252315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45967.53538252315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45967.53538252315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45967.53538252315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45967.53538252315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45967.53538252315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45967.53538252315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45967.53538252315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45967.53538252315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45967.53538252315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45967.53538252315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45967.53538252315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45967.53538252315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45967.53538252315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45967.53538252315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45967.53538252315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45967.53538252315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45967.53538252315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45967.53538252315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45967.53538252315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45967.53538252315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45967.53538252315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264.05466493055428</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0.14015104166901438</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2</v>
      </c>
      <c r="D4" s="92" t="s">
        <v>36626</v>
      </c>
      <c r="E4" s="95" t="s">
        <v>39021</v>
      </c>
      <c r="F4" s="112">
        <v>45967.481736111113</v>
      </c>
      <c r="G4" s="113">
        <f ca="1">IFERROR(NOW()-F4,"")</f>
        <v>5.3646412037778646E-2</v>
      </c>
      <c r="H4" s="112">
        <v>45967.385208333333</v>
      </c>
      <c r="I4" s="108" t="str">
        <f>IFERROR(VLOOKUP(D4,DB!A:F,6,0),"")</f>
        <v>SCECO</v>
      </c>
      <c r="J4" s="108" t="str">
        <f>IFERROR(VLOOKUP(D4,DB!A:G,7,0),"")</f>
        <v>Dead</v>
      </c>
      <c r="K4" s="114" t="s">
        <v>39116</v>
      </c>
      <c r="L4" s="110" t="str">
        <f>IFERROR(VLOOKUP(D4,DB!A:I,9,0),"")</f>
        <v>Latis</v>
      </c>
    </row>
    <row r="5" spans="1:16" ht="15" customHeight="1">
      <c r="A5" s="108" t="s">
        <v>39117</v>
      </c>
      <c r="B5" s="108" t="str">
        <f>IFERROR(VLOOKUP(D5,DB!A:K,11,0),"")</f>
        <v>R4</v>
      </c>
      <c r="C5" s="109">
        <v>1</v>
      </c>
      <c r="D5" s="92" t="s">
        <v>35241</v>
      </c>
      <c r="E5" s="95" t="s">
        <v>39021</v>
      </c>
      <c r="F5" s="112"/>
      <c r="G5" s="113">
        <f ca="1">IFERROR(NOW()-F5,"")</f>
        <v>45967.53538252315</v>
      </c>
      <c r="H5" s="112">
        <v>45967.486990740741</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1</v>
      </c>
      <c r="D6" s="92" t="s">
        <v>37911</v>
      </c>
      <c r="E6" s="95" t="s">
        <v>39021</v>
      </c>
      <c r="F6" s="112"/>
      <c r="G6" s="113">
        <f ca="1">IFERROR(NOW()-F6,"")</f>
        <v>45967.53538252315</v>
      </c>
      <c r="H6" s="112">
        <v>45967.452453703707</v>
      </c>
      <c r="I6" s="108" t="str">
        <f>IFERROR(VLOOKUP(D6,DB!A:F,6,0),"")</f>
        <v>SCECO</v>
      </c>
      <c r="J6" s="108" t="str">
        <f>IFERROR(VLOOKUP(D6,DB!A:G,7,0),"")</f>
        <v>Good</v>
      </c>
      <c r="K6" s="114" t="s">
        <v>39119</v>
      </c>
      <c r="L6" s="110" t="str">
        <f>IFERROR(VLOOKUP(D6,DB!A:I,9,0),"")</f>
        <v>Latis</v>
      </c>
    </row>
    <row r="7" spans="1:16" ht="15" customHeight="1">
      <c r="A7" s="108"/>
      <c r="B7" s="108" t="str">
        <f>IFERROR(VLOOKUP(D7,DB!A:K,11,0),"")</f>
        <v/>
      </c>
      <c r="C7" s="109"/>
      <c r="D7" s="92"/>
      <c r="E7" s="95"/>
      <c r="F7" s="112"/>
      <c r="G7" s="113">
        <f ca="1">IFERROR(NOW()-F7,"")</f>
        <v>45967.53538252315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45967.53538252315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45967.53538252315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45967.53538252315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45967.53538252315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45967.53538252315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45967.53538252315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45967.53538252315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45967.53538252315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45967.53538252315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45967.53538252315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45967.53538252315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45967.53538252315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45967.53538252315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45967.53538252315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45967.53538252315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45967.53538252315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45967.53538252315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45967.53538252315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45967.53538252315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45967.53538252315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45967.53538252315</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45967.53538252315</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K19" sqref="K1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75.703322337962163</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39100</v>
      </c>
      <c r="F3" s="38">
        <v>45926.188877314817</v>
      </c>
      <c r="G3" s="130">
        <f t="shared" ref="G3" ca="1" si="0">IFERROR(NOW()-F3,"")</f>
        <v>41.346505208333838</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39100</v>
      </c>
      <c r="F4" s="139">
        <v>45948.661111111112</v>
      </c>
      <c r="G4" s="140">
        <f ca="1">IFERROR(NOW()-F4,"")</f>
        <v>18.87427141203807</v>
      </c>
      <c r="H4" s="139">
        <v>45948.661111111112</v>
      </c>
      <c r="I4" s="138" t="str">
        <f>IFERROR(VLOOKUP(D4,DB!A:F,6,0),"")</f>
        <v>SCECO</v>
      </c>
      <c r="J4" s="138" t="str">
        <f>IFERROR(VLOOKUP(D4,DB!A:G,7,0),"")</f>
        <v>Dead</v>
      </c>
      <c r="K4" s="138" t="s">
        <v>39125</v>
      </c>
      <c r="L4" s="138" t="str">
        <f>IFERROR(VLOOKUP(D4,DB!A:I,9,0),"")</f>
        <v>Latis</v>
      </c>
    </row>
    <row r="5" spans="1:13" ht="30.75">
      <c r="A5" s="138" t="s">
        <v>39126</v>
      </c>
      <c r="B5" s="138" t="str">
        <f>IFERROR(VLOOKUP(D5,DB!A:K,11,0),"")</f>
        <v>R5</v>
      </c>
      <c r="C5" s="138">
        <v>1</v>
      </c>
      <c r="D5" s="138" t="s">
        <v>14733</v>
      </c>
      <c r="E5" s="138" t="s">
        <v>39100</v>
      </c>
      <c r="F5" s="139"/>
      <c r="G5" s="140">
        <f ca="1">IFERROR(NOW()-F5,"")</f>
        <v>45967.53538252315</v>
      </c>
      <c r="H5" s="139">
        <v>45967.379143518519</v>
      </c>
      <c r="I5" s="138" t="str">
        <f>IFERROR(VLOOKUP(D5,DB!A:F,6,0),"")</f>
        <v>SCECO</v>
      </c>
      <c r="J5" s="138" t="str">
        <f>IFERROR(VLOOKUP(D5,DB!A:G,7,0),"")</f>
        <v>No BB Design</v>
      </c>
      <c r="K5" s="138" t="s">
        <v>39127</v>
      </c>
      <c r="L5" s="138" t="str">
        <f>IFERROR(VLOOKUP(D5,DB!A:I,9,0),"")</f>
        <v>Latis</v>
      </c>
    </row>
    <row r="6" spans="1:13" ht="15">
      <c r="A6" s="138" t="s">
        <v>39128</v>
      </c>
      <c r="B6" s="138" t="str">
        <f>IFERROR(VLOOKUP(D6,DB!A:K,11,0),"")</f>
        <v>R5</v>
      </c>
      <c r="C6" s="138">
        <v>1</v>
      </c>
      <c r="D6" s="138" t="s">
        <v>32794</v>
      </c>
      <c r="E6" s="138" t="s">
        <v>39100</v>
      </c>
      <c r="F6" s="139">
        <v>45967.463009259256</v>
      </c>
      <c r="G6" s="140">
        <f ca="1">IFERROR(NOW()-F6,"")</f>
        <v>7.2373263894405682E-2</v>
      </c>
      <c r="H6" s="139">
        <v>45967.413391203707</v>
      </c>
      <c r="I6" s="138" t="str">
        <f>IFERROR(VLOOKUP(D6,DB!A:F,6,0),"")</f>
        <v>SCECO</v>
      </c>
      <c r="J6" s="138" t="str">
        <f>IFERROR(VLOOKUP(D6,DB!A:G,7,0),"")</f>
        <v>Vandalized+Dead</v>
      </c>
      <c r="K6" s="138" t="s">
        <v>39129</v>
      </c>
      <c r="L6" s="138" t="str">
        <f>IFERROR(VLOOKUP(D6,DB!A:I,9,0),"")</f>
        <v>Latis</v>
      </c>
    </row>
    <row r="7" spans="1:13" ht="15">
      <c r="A7" s="138"/>
      <c r="B7" s="138" t="str">
        <f>IFERROR(VLOOKUP(D7,DB!A:K,11,0),"")</f>
        <v/>
      </c>
      <c r="C7" s="138"/>
      <c r="D7" s="138"/>
      <c r="E7" s="138"/>
      <c r="F7" s="139"/>
      <c r="G7" s="140">
        <f ca="1">IFERROR(NOW()-F7,"")</f>
        <v>45967.53538252315</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45967.53538252315</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45967.53538252315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45967.53538252315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45967.53538252315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45967.53538252315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45967.53538252315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45967.53538252315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45967.53538252315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45967.53538252315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45967.53538252315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45967.53538252315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45967.53538252315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45967.53538252315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45967.53538252315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45967.53538252315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45967.53538252315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45967.53538252315</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45967.53538252315</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45967.53538252315</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45967.53538252315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45967.53538252315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45967.53538252315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45967.53538252315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45967.53538252315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45967.53538252315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45967.53538252315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45967.53538252315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45967.53538252315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45967.53538252315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45967.53538252315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45967.53538252315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45967.53538252315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45967.53538252315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45967.53538252315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45967.53538252315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45967.53538252315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45967.53538252315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45967.53538252315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45967.53538252315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45967.53538252315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45967.53538252315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45967.53538252315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45967.53538252315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45967.53538252315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45967.53538252315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45967.53538252315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45967.53538252315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45967.53538252315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45967.53538252315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45967.53538252315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45967.53538252315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45967.53538252315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45967.53538252315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45967.53538252315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45967.53538252315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45967.53538252315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45967.53538252315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45967.53538252315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45967.53538252315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45967.53538252315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45967.53538252315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45967.53538252315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45967.53538252315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45967.53538252315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45967.53538252315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45967.53538252315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45967.53538252315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45967.53538252315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45967.53538252315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45967.53538252315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45967.53538252315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45967.53538252315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45967.53538252315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45967.53538252315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45967.53538252315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45967.53538252315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45967.53538252315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45967.53538252315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45967.53538252315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45967.53538252315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45967.53538252315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45967.53538252315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45967.53538252315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45967.53538252315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45967.53538252315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45967.53538252315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45967.53538252315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45967.53538252315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45967.53538252315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45967.53538252315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45967.53538252315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45967.53538252315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45967.53538252315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45967.53538252315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45967.53538252315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45967.53538252315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45967.53538252315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45967.53538252315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45967.53538252315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45967.53538252315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45967.53538252315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45967.53538252315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45967.53538252315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45967.53538252315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45967.53538252315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45967.53538252315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45967.53538252315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45967.53538252315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45967.53538252315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45967.53538252315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45967.53538252315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45967.53538252315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45967.53538252315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45967.53538252315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45967.53538252315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45967.53538252315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45967.53538252315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45967.53538252315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45967.53538252315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45967.53538252315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45967.53538252315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45967.53538252315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45967.53538252315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45967.53538252315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45967.53538252315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45967.53538252315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45967.53538252315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45967.53538252315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45967.53538252315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45967.53538252315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45967.53538252315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45967.53538252315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45967.53538252315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45967.53538252315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45967.53538252315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45967.53538252315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45967.53538252315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45967.53538252315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45967.53538252315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45967.53538252315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45967.53538252315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45967.53538252315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45967.53538252315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45967.53538252315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45967.53538252315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45967.53538252315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45967.53538252315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45967.53538252315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45967.53538252315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45967.53538252315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45967.53538252315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45967.53538252315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45967.53538252315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45967.53538252315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45967.53538252315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45967.53538252315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45967.53538252315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45967.53538252315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45967.53538252315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45967.53538252315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45967.53538252315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45967.53538252315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45967.53538252315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45967.53538252315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45967.53538252315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45967.53538252315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45967.53538252315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45967.53538252315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45967.53538252315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45967.53538252315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45967.53538252315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45967.53538252315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45967.53538252315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45967.53538252315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45967.53538252315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45967.53538252315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45967.53538252315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45967.53538252315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45967.53538252315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45967.53538252315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45967.53538252315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45967.53538252315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45967.53538252315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45967.53538252315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45967.53538252315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45967.53538252315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45967.53538252315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45967.53538252315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45967.53538252315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45967.53538252315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45967.53538252315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45967.53538252315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45967.53538252315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45967.53538252315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45967.53538252315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45967.53538252315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45967.53538252315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45967.53538252315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45967.53538252315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45967.53538252315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45967.53538252315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45967.53538252315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45967.53538252315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45967.53538252315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45967.53538252315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45967.53538252315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45967.53538252315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45967.53538252315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45967.53538252315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45967.53538252315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45967.53538252315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45967.53538252315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45967.53538252315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45967.53538252315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45967.53538252315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45967.53538252315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45967.53538252315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45967.53538252315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45967.53538252315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45967.53538252315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45967.53538252315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45967.53538252315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45967.53538252315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45967.53538252315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45967.53538252315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45967.53538252315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45967.53538252315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45967.53538252315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45967.53538252315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45967.53538252315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45967.53538252315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45967.53538252315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45967.53538252315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45967.53538252315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45967.53538252315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45967.53538252315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45967.53538252315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45967.53538252315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45967.53538252315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45967.53538252315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45967.53538252315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45967.53538252315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45967.53538252315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45967.53538252315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45967.53538252315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45967.53538252315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45967.53538252315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45967.53538252315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45967.53538252315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45967.53538252315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45967.53538252315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45967.53538252315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45967.53538252315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45967.53538252315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45967.53538252315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45967.53538252315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45967.53538252315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45967.53538252315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45967.53538252315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45967.53538252315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45967.53538252315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45967.53538252315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45967.53538252315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45967.53538252315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45967.53538252315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45967.53538252315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45967.53538252315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45967.53538252315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45967.53538252315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45967.53538252315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45967.53538252315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45967.53538252315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45967.53538252315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45967.53538252315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45967.53538252315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45967.53538252315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45967.53538252315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45967.53538252315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45967.53538252315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45967.53538252315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45967.53538252315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45967.53538252315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45967.53538252315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45967.53538252315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45967.53538252315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45967.53538252315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45967.53538252315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45967.53538252315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45967.53538252315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45967.53538252315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45967.53538252315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45967.53538252315</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4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39130</v>
      </c>
      <c r="B2" s="61" t="str">
        <f>IFERROR(VLOOKUP(D2,DB!A:K,11,0),"")</f>
        <v>R6</v>
      </c>
      <c r="C2" s="61">
        <v>1</v>
      </c>
      <c r="D2" s="61" t="s">
        <v>33650</v>
      </c>
      <c r="E2" s="61" t="s">
        <v>39021</v>
      </c>
      <c r="F2" s="156"/>
      <c r="G2" s="157">
        <f ca="1">IFERROR(NOW()-F2,"-")</f>
        <v>45967.53538252315</v>
      </c>
      <c r="H2" s="158">
        <v>45967.509780092594</v>
      </c>
      <c r="I2" s="86" t="str">
        <f>IFERROR(VLOOKUP(D2,DB!A:F,6,0),"")</f>
        <v>SCECO</v>
      </c>
      <c r="J2" s="61" t="str">
        <f>IFERROR(VLOOKUP(D2,DB!A:G,7,0),"")</f>
        <v>Vandalized</v>
      </c>
      <c r="K2" s="159" t="s">
        <v>39131</v>
      </c>
      <c r="L2" s="160" t="str">
        <f>IFERROR(VLOOKUP(D2,DB!A:I,9,0),"")</f>
        <v>Latis</v>
      </c>
    </row>
    <row r="3" spans="1:12" ht="31.5" customHeight="1">
      <c r="A3" s="86"/>
      <c r="B3" s="61" t="str">
        <f>IFERROR(VLOOKUP(D3,DB!A:K,11,0),"")</f>
        <v/>
      </c>
      <c r="C3" s="61"/>
      <c r="D3" s="61"/>
      <c r="E3" s="61"/>
      <c r="F3" s="156"/>
      <c r="G3" s="157">
        <f ca="1">IFERROR(NOW()-F3,"-")</f>
        <v>45967.53538252315</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45967.53538252315</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45967.53538252315</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45967.53538252315</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45967.53538252315</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45967.53538252315</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45967.53538252315</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45967.53538252315</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45967.53538252315</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45967.53538252315</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45967.53538252315</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45967.53538252315</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45967.53538252315</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45967.53538252315</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45967.53538252315</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45967.53538252315</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45967.53538252315</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45967.53538252315</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45967.53538252315</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45967.53538252315</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45967.53538252315</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45967.53538252315</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45967.53538252315</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45967.53538252315</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45967.53538252315</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45967.53538252315</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45967.53538252315</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45967.53538252315</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45967.53538252315</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45967.53538252315</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45967.53538252315</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45967.53538252315</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45967.53538252315</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45967.53538252315</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45967.53538252315</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45967.53538252315</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